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Register" sheetId="3" state="visible" r:id="rId5"/>
    <sheet name="Title Deeds" sheetId="4" state="visible" r:id="rId6"/>
    <sheet name="Summary"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<sst xmlns="http://schemas.openxmlformats.org/spreadsheetml/2006/main" count="184" uniqueCount="150">
  <si>
    <t xml:space="preserve">Template Z: CARO 2020 Fixed Asset Physical Verification Tracker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</si>
  <si>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</si>
  <si>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</si>
  <si>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</si>
  <si>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Supports the fixed asset reporting in CARO 2020, paragraph 3(i). It tracks the physical verification of property, plant and equipment against the register, values any shortage or excess, checks that assets due under your verification cycle were covered and that the verifier was independent of the custodian, lists immovable property whose title deeds are not held in the company's name, and gives a clause-wise status summary that the auditor's working papers usually ask for.</t>
  </si>
  <si>
    <t xml:space="preserve">How to use it (step by step)</t>
  </si>
  <si>
    <t xml:space="preserve">Step 1</t>
  </si>
  <si>
    <t xml:space="preserve">Go to 'Settings'. Type the company name exactly as on title deeds, the financial year end, your verification cycle in years and the materiality threshold.</t>
  </si>
  <si>
    <t xml:space="preserve">Step 2</t>
  </si>
  <si>
    <t xml:space="preserve">Go to 'Register'. Paste the asset register: tag, description, class, location, custodian, book quantity, carrying amount and the date each asset was last verified.</t>
  </si>
  <si>
    <t xml:space="preserve">Step 3</t>
  </si>
  <si>
    <t xml:space="preserve">During the count, type the quantity found, the date, who verified it and the condition. Leave the date blank for assets not counted.</t>
  </si>
  <si>
    <t xml:space="preserve">Step 4</t>
  </si>
  <si>
    <t xml:space="preserve">Read 'Status' and 'Difference value'. Investigate every 'Discrepancy' and record how it was dealt with in the 'Action taken' column.</t>
  </si>
  <si>
    <t xml:space="preserve">Step 5</t>
  </si>
  <si>
    <t xml:space="preserve">Go to 'Title Deeds'. List every immovable property with the name it is held in. Fill the reason for any property not held in the company's name.</t>
  </si>
  <si>
    <t xml:space="preserve">Step 6</t>
  </si>
  <si>
    <t xml:space="preserve">Go to 'Summary'. Answer the Yes/No questions for clauses 3(i)(a), (d) and (e), then read the clause-wise status and the Checks box.</t>
  </si>
  <si>
    <t xml:space="preserve">Tabs in this file</t>
  </si>
  <si>
    <t xml:space="preserve">Settings</t>
  </si>
  <si>
    <t xml:space="preserve">Company, year end, cycle and threshold.</t>
  </si>
  <si>
    <t xml:space="preserve">Register</t>
  </si>
  <si>
    <t xml:space="preserve">Asset-wise verification and status.</t>
  </si>
  <si>
    <t xml:space="preserve">Title Deeds</t>
  </si>
  <si>
    <t xml:space="preserve">Immovable property and clause 3(i)(c) disclosure.</t>
  </si>
  <si>
    <t xml:space="preserve">Summary</t>
  </si>
  <si>
    <t xml:space="preserve">Coverage, discrepancies, clause status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</si>
  <si>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</si>
  <si>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</si>
  <si>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</si>
  <si>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</si>
  <si>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</si>
  <si>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</si>
  <si>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</si>
  <si>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</si>
  <si>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</si>
  <si>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CARO 2020 applies to the companies covered by the Order, not to every company. Check applicability first.</t>
  </si>
  <si>
    <t xml:space="preserve">An asset is 'Due' when it was never verified or its last verification plus the cycle falls on or before the year end.</t>
  </si>
  <si>
    <t xml:space="preserve">Difference value = carrying amount per unit x difference in quantity. It is an indication for materiality, not an accounting entry.</t>
  </si>
  <si>
    <t xml:space="preserve">Whether a discrepancy is material, and whether intervals are reasonable, is a judgement for management and the auditor. The threshold only flags items.</t>
  </si>
  <si>
    <t xml:space="preserve">The sample includes deliberate exceptions so that each status shows. Capacity: 500 assets and 50 properties.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</si>
  <si>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</si>
  <si>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</si>
  <si>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</si>
  <si>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Company name (as on title deeds)</t>
  </si>
  <si>
    <t xml:space="preserve">Sample Toll Road SPV Private Limited</t>
  </si>
  <si>
    <t xml:space="preserve">Financial year end</t>
  </si>
  <si>
    <t xml:space="preserve">Verification cycle (years)</t>
  </si>
  <si>
    <t xml:space="preserve">Materiality threshold for discrepancies (₹)</t>
  </si>
  <si>
    <t xml:space="preserve">Physical Verification Register (₹, sample, illustrative)</t>
  </si>
  <si>
    <t xml:space="preserve">Asset tag</t>
  </si>
  <si>
    <t xml:space="preserve">Description</t>
  </si>
  <si>
    <t xml:space="preserve">Class</t>
  </si>
  <si>
    <t xml:space="preserve">Location</t>
  </si>
  <si>
    <t xml:space="preserve">Custodian</t>
  </si>
  <si>
    <t xml:space="preserve">Book qty</t>
  </si>
  <si>
    <t xml:space="preserve">Carrying amount</t>
  </si>
  <si>
    <t xml:space="preserve">Last verified on</t>
  </si>
  <si>
    <t xml:space="preserve">Qty found</t>
  </si>
  <si>
    <t xml:space="preserve">Verified on</t>
  </si>
  <si>
    <t xml:space="preserve">Verified by</t>
  </si>
  <si>
    <t xml:space="preserve">Condition</t>
  </si>
  <si>
    <t xml:space="preserve">Difference qty</t>
  </si>
  <si>
    <t xml:space="preserve">Difference value</t>
  </si>
  <si>
    <t xml:space="preserve">Due this year?</t>
  </si>
  <si>
    <t xml:space="preserve">Status</t>
  </si>
  <si>
    <t xml:space="preserve">Action taken</t>
  </si>
  <si>
    <t xml:space="preserve">TP-001</t>
  </si>
  <si>
    <t xml:space="preserve">Toll lane equipment set</t>
  </si>
  <si>
    <t xml:space="preserve">Plant and equipment</t>
  </si>
  <si>
    <t xml:space="preserve">Plaza 1</t>
  </si>
  <si>
    <t xml:space="preserve">Plaza manager</t>
  </si>
  <si>
    <t xml:space="preserve">Internal audit</t>
  </si>
  <si>
    <t xml:space="preserve">Working</t>
  </si>
  <si>
    <t xml:space="preserve">TP-002</t>
  </si>
  <si>
    <t xml:space="preserve">ANPR cameras</t>
  </si>
  <si>
    <t xml:space="preserve">Not found</t>
  </si>
  <si>
    <t xml:space="preserve">One camera stolen; FIR filed, insurance claim lodged</t>
  </si>
  <si>
    <t xml:space="preserve">TP-003</t>
  </si>
  <si>
    <t xml:space="preserve">Weigh-in-motion system</t>
  </si>
  <si>
    <t xml:space="preserve">Plaza 2</t>
  </si>
  <si>
    <t xml:space="preserve">VH-001</t>
  </si>
  <si>
    <t xml:space="preserve">Route patrol vehicles</t>
  </si>
  <si>
    <t xml:space="preserve">Vehicles</t>
  </si>
  <si>
    <t xml:space="preserve">O&amp;M head</t>
  </si>
  <si>
    <t xml:space="preserve">IT-001</t>
  </si>
  <si>
    <t xml:space="preserve">Laptops</t>
  </si>
  <si>
    <t xml:space="preserve">Computers</t>
  </si>
  <si>
    <t xml:space="preserve">Head office</t>
  </si>
  <si>
    <t xml:space="preserve">IT</t>
  </si>
  <si>
    <t xml:space="preserve">Finance</t>
  </si>
  <si>
    <t xml:space="preserve">FF-001</t>
  </si>
  <si>
    <t xml:space="preserve">Office furniture</t>
  </si>
  <si>
    <t xml:space="preserve">Furniture and fixtures</t>
  </si>
  <si>
    <t xml:space="preserve">Admin</t>
  </si>
  <si>
    <t xml:space="preserve">GE-001</t>
  </si>
  <si>
    <t xml:space="preserve">DG set 250 kVA</t>
  </si>
  <si>
    <t xml:space="preserve">Damaged</t>
  </si>
  <si>
    <t xml:space="preserve">Repair order placed</t>
  </si>
  <si>
    <t xml:space="preserve">Immovable Property: Title Deeds (clause 3(i)(c))</t>
  </si>
  <si>
    <t xml:space="preserve">Property</t>
  </si>
  <si>
    <t xml:space="preserve">Gross carrying value</t>
  </si>
  <si>
    <t xml:space="preserve">Title deed held in the name of</t>
  </si>
  <si>
    <t xml:space="preserve">Holder is promoter, director, relative or employee?</t>
  </si>
  <si>
    <t xml:space="preserve">Held since</t>
  </si>
  <si>
    <t xml:space="preserve">Reason not in company's name (and whether disputed)</t>
  </si>
  <si>
    <t xml:space="preserve">Original deed with the company?</t>
  </si>
  <si>
    <t xml:space="preserve">Freehold land, toll plaza 1 site office</t>
  </si>
  <si>
    <t xml:space="preserve">No</t>
  </si>
  <si>
    <t xml:space="preserve">Yes</t>
  </si>
  <si>
    <t xml:space="preserve">Staff quarters, plaza 2</t>
  </si>
  <si>
    <t xml:space="preserve">Sample Infra Developers Limited</t>
  </si>
  <si>
    <t xml:space="preserve">Transfer from the former sponsor pending registration; not disputed</t>
  </si>
  <si>
    <t xml:space="preserve">CARO 2020 Paragraph 3(i): Summary</t>
  </si>
  <si>
    <t xml:space="preserve">Coverage and discrepancies</t>
  </si>
  <si>
    <t xml:space="preserve">Assets in register</t>
  </si>
  <si>
    <t xml:space="preserve">Assets due this year</t>
  </si>
  <si>
    <t xml:space="preserve">Due assets verified</t>
  </si>
  <si>
    <t xml:space="preserve">Coverage of due assets</t>
  </si>
  <si>
    <t xml:space="preserve">Carrying amount verified this year (% of total)</t>
  </si>
  <si>
    <t xml:space="preserve">Assets with a discrepancy</t>
  </si>
  <si>
    <t xml:space="preserve">Shortage value (₹)</t>
  </si>
  <si>
    <t xml:space="preserve">Excess value (₹)</t>
  </si>
  <si>
    <t xml:space="preserve">Discrepancies material?</t>
  </si>
  <si>
    <t xml:space="preserve">Assets found damaged, idle or not found</t>
  </si>
  <si>
    <t xml:space="preserve">Clause-wise status</t>
  </si>
  <si>
    <t xml:space="preserve">Clause</t>
  </si>
  <si>
    <t xml:space="preserve">Question</t>
  </si>
  <si>
    <t xml:space="preserve">Answer / status</t>
  </si>
  <si>
    <t xml:space="preserve">3(i)(a)(A)</t>
  </si>
  <si>
    <t xml:space="preserve">Proper records of PPE with full particulars, quantities and situation maintained?</t>
  </si>
  <si>
    <t xml:space="preserve">3(i)(a)(B)</t>
  </si>
  <si>
    <t xml:space="preserve">Proper records of intangible assets maintained?</t>
  </si>
  <si>
    <t xml:space="preserve">3(i)(b)</t>
  </si>
  <si>
    <t xml:space="preserve">PPE physically verified at reasonable intervals (coverage of due assets)</t>
  </si>
  <si>
    <t xml:space="preserve">Material discrepancies noticed and properly dealt with?</t>
  </si>
  <si>
    <t xml:space="preserve">3(i)(c)</t>
  </si>
  <si>
    <t xml:space="preserve">Immovable property title deeds not held in the company's name</t>
  </si>
  <si>
    <t xml:space="preserve">3(i)(d)</t>
  </si>
  <si>
    <t xml:space="preserve">PPE or intangible assets revalued during the year?</t>
  </si>
  <si>
    <t xml:space="preserve">3(i)(e)</t>
  </si>
  <si>
    <t xml:space="preserve">Proceedings pending under the Benami Transactions (Prohibition) Act, 1988?</t>
  </si>
  <si>
    <t xml:space="preserve">If 3(i)(d) is Yes, note whether a registered valuer was used and the change by class if 10% or more of net carrying value.</t>
  </si>
  <si>
    <t xml:space="preserve">Checks</t>
  </si>
  <si>
    <t xml:space="preserve">Every asset has a class</t>
  </si>
  <si>
    <t xml:space="preserve">Every verified asset names the verifier</t>
  </si>
  <si>
    <t xml:space="preserve">Verifier is not the custodian</t>
  </si>
  <si>
    <t xml:space="preserve">All assets due this year verified</t>
  </si>
  <si>
    <t xml:space="preserve">Every discrepancy has an action recorded</t>
  </si>
  <si>
    <t xml:space="preserve">Every property not in the company's name has a reason</t>
  </si>
</sst>
</file>

<file path=xl/styles.xml><?xml version="1.0" encoding="utf-8"?>
<styleSheet xmlns="http://schemas.openxmlformats.org/spreadsheetml/2006/main">
  <numFmts count="6">
    <numFmt numFmtId="164" formatCode="General"/>
    <numFmt numFmtId="165" formatCode="dd\-mmm\-yyyy"/>
    <numFmt numFmtId="166" formatCode="0"/>
    <numFmt numFmtId="167" formatCode="#,##0;\(#,##0\);\-"/>
    <numFmt numFmtId="168" formatCode="@"/>
    <numFmt numFmtId="169" formatCode="0.0%;\(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6">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FCE4D6"/>
      </patternFill>
    </fill>
    <fill>
      <patternFill patternType="solid">
        <fgColor rgb="FF1F3864"/>
        <bgColor rgb="FF333333"/>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ill>
        <patternFill>
          <bgColor rgb="FFE2EFDA"/>
        </patternFill>
      </fill>
    </dxf>
    <dxf>
      <fill>
        <patternFill>
          <bgColor rgb="FFFFC7CE"/>
        </patternFill>
      </fill>
    </dxf>
    <dxf>
      <fill>
        <patternFill>
          <bgColor rgb="FFFFEB9C"/>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FCE4D6"/>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5" customFormat="false" ht="30"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1" customFormat="false" ht="15" hidden="false" customHeight="true" outlineLevel="0" collapsed="false">
      <c r="B21" s="6" t="s">
        <v>25</v>
      </c>
      <c r="C21" s="7" t="s">
        <v>26</v>
      </c>
    </row>
    <row r="23" customFormat="false" ht="15" hidden="false" customHeight="false" outlineLevel="0" collapsed="false">
      <c r="B23" s="4" t="s">
        <v>27</v>
      </c>
    </row>
    <row r="24" customFormat="false" ht="15" hidden="false" customHeight="false" outlineLevel="0" collapsed="false">
      <c r="B24" s="8" t="s">
        <v>28</v>
      </c>
      <c r="C24" s="9" t="s">
        <v>29</v>
      </c>
    </row>
    <row r="25" customFormat="false" ht="15" hidden="false" customHeight="false" outlineLevel="0" collapsed="false">
      <c r="B25" s="10" t="s">
        <v>28</v>
      </c>
      <c r="C25" s="9" t="s">
        <v>30</v>
      </c>
    </row>
    <row r="26" customFormat="false" ht="15" hidden="false" customHeight="false" outlineLevel="0" collapsed="false">
      <c r="B26" s="11" t="s">
        <v>28</v>
      </c>
      <c r="C26" s="9" t="s">
        <v>31</v>
      </c>
    </row>
    <row r="27" customFormat="false" ht="15" hidden="false" customHeight="false" outlineLevel="0" collapsed="false">
      <c r="B27" s="12" t="s">
        <v>32</v>
      </c>
      <c r="C27" s="9" t="s">
        <v>33</v>
      </c>
    </row>
    <row r="29" customFormat="false" ht="15" hidden="false" customHeight="false" outlineLevel="0" collapsed="false">
      <c r="B29" s="4" t="s">
        <v>34</v>
      </c>
    </row>
    <row r="30" customFormat="false" ht="30" hidden="false" customHeight="true" outlineLevel="0" collapsed="false">
      <c r="B30" s="13" t="s">
        <v>35</v>
      </c>
      <c r="C30" s="7" t="s">
        <v>36</v>
      </c>
    </row>
    <row r="31" customFormat="false" ht="30" hidden="false" customHeight="true" outlineLevel="0" collapsed="false">
      <c r="B31" s="13" t="s">
        <v>35</v>
      </c>
      <c r="C31" s="7" t="s">
        <v>37</v>
      </c>
    </row>
    <row r="32" customFormat="false" ht="30" hidden="false" customHeight="true" outlineLevel="0" collapsed="false">
      <c r="B32" s="13" t="s">
        <v>35</v>
      </c>
      <c r="C32" s="7" t="s">
        <v>38</v>
      </c>
    </row>
    <row r="33" customFormat="false" ht="30" hidden="false" customHeight="true" outlineLevel="0" collapsed="false">
      <c r="B33" s="13" t="s">
        <v>35</v>
      </c>
      <c r="C33" s="7" t="s">
        <v>39</v>
      </c>
    </row>
    <row r="34" customFormat="false" ht="30" hidden="false" customHeight="true" outlineLevel="0" collapsed="false">
      <c r="B34" s="13" t="s">
        <v>35</v>
      </c>
      <c r="C34" s="7" t="s">
        <v>40</v>
      </c>
    </row>
    <row r="36" customFormat="false" ht="15" hidden="false" customHeight="false" outlineLevel="0" collapsed="false">
      <c r="B36" s="14" t="s">
        <v>41</v>
      </c>
      <c r="C36" s="9" t="s">
        <v>42</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3"/>
    <col collapsed="false" customWidth="true" hidden="false" outlineLevel="0" max="3" min="3" style="0" width="36"/>
  </cols>
  <sheetData>
    <row r="1" customFormat="false" ht="17.35" hidden="false" customHeight="false" outlineLevel="0" collapsed="false">
      <c r="A1" s="15" t="s">
        <v>19</v>
      </c>
    </row>
    <row r="2" customFormat="false" ht="15" hidden="false" customHeight="false" outlineLevel="0" collapsed="false">
      <c r="A2" s="16" t="s">
        <v>43</v>
      </c>
    </row>
    <row r="5" customFormat="false" ht="15" hidden="false" customHeight="false" outlineLevel="0" collapsed="false">
      <c r="A5" s="14" t="s">
        <v>44</v>
      </c>
      <c r="C5" s="8" t="s">
        <v>45</v>
      </c>
    </row>
    <row r="6" customFormat="false" ht="15" hidden="false" customHeight="false" outlineLevel="0" collapsed="false">
      <c r="A6" s="14" t="s">
        <v>46</v>
      </c>
      <c r="C6" s="17" t="n">
        <v>46477</v>
      </c>
    </row>
    <row r="7" customFormat="false" ht="15" hidden="false" customHeight="false" outlineLevel="0" collapsed="false">
      <c r="A7" s="14" t="s">
        <v>47</v>
      </c>
      <c r="C7" s="18" t="n">
        <v>3</v>
      </c>
    </row>
    <row r="8" customFormat="false" ht="15" hidden="false" customHeight="false" outlineLevel="0" collapsed="false">
      <c r="A8" s="14" t="s">
        <v>48</v>
      </c>
      <c r="C8" s="19" t="n">
        <v>500000</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Q5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2" min="2" style="0" width="26"/>
    <col collapsed="false" customWidth="true" hidden="false" outlineLevel="0" max="3" min="3" style="0" width="20"/>
    <col collapsed="false" customWidth="true" hidden="false" outlineLevel="0" max="4" min="4" style="0" width="12"/>
    <col collapsed="false" customWidth="true" hidden="false" outlineLevel="0" max="5" min="5" style="0" width="14"/>
    <col collapsed="false" customWidth="true" hidden="false" outlineLevel="0" max="6" min="6" style="0" width="8"/>
    <col collapsed="false" customWidth="true" hidden="false" outlineLevel="0" max="7" min="7" style="0" width="14"/>
    <col collapsed="false" customWidth="true" hidden="false" outlineLevel="0" max="8" min="8" style="0" width="12"/>
    <col collapsed="false" customWidth="true" hidden="false" outlineLevel="0" max="9" min="9" style="0" width="8"/>
    <col collapsed="false" customWidth="true" hidden="false" outlineLevel="0" max="10" min="10" style="0" width="12"/>
    <col collapsed="false" customWidth="true" hidden="false" outlineLevel="0" max="11" min="11" style="0" width="14"/>
    <col collapsed="false" customWidth="true" hidden="false" outlineLevel="0" max="12" min="12" style="0" width="11"/>
    <col collapsed="false" customWidth="true" hidden="false" outlineLevel="0" max="13" min="13" style="0" width="10"/>
    <col collapsed="false" customWidth="true" hidden="false" outlineLevel="0" max="14" min="14" style="0" width="13"/>
    <col collapsed="false" customWidth="true" hidden="false" outlineLevel="0" max="15" min="15" style="0" width="9"/>
    <col collapsed="false" customWidth="true" hidden="false" outlineLevel="0" max="16" min="16" style="0" width="22"/>
    <col collapsed="false" customWidth="true" hidden="false" outlineLevel="0" max="17" min="17" style="0" width="34"/>
  </cols>
  <sheetData>
    <row r="1" customFormat="false" ht="17.35" hidden="false" customHeight="false" outlineLevel="0" collapsed="false">
      <c r="A1" s="15" t="s">
        <v>49</v>
      </c>
    </row>
    <row r="2" customFormat="false" ht="15" hidden="false" customHeight="false" outlineLevel="0" collapsed="false">
      <c r="A2" s="16" t="s">
        <v>43</v>
      </c>
    </row>
    <row r="8" customFormat="false" ht="36" hidden="false" customHeight="true" outlineLevel="0" collapsed="false">
      <c r="A8" s="20" t="s">
        <v>50</v>
      </c>
      <c r="B8" s="20" t="s">
        <v>51</v>
      </c>
      <c r="C8" s="20" t="s">
        <v>52</v>
      </c>
      <c r="D8" s="20" t="s">
        <v>53</v>
      </c>
      <c r="E8" s="20" t="s">
        <v>54</v>
      </c>
      <c r="F8" s="20" t="s">
        <v>55</v>
      </c>
      <c r="G8" s="20" t="s">
        <v>56</v>
      </c>
      <c r="H8" s="20" t="s">
        <v>57</v>
      </c>
      <c r="I8" s="20" t="s">
        <v>58</v>
      </c>
      <c r="J8" s="20" t="s">
        <v>59</v>
      </c>
      <c r="K8" s="20" t="s">
        <v>60</v>
      </c>
      <c r="L8" s="20" t="s">
        <v>61</v>
      </c>
      <c r="M8" s="20" t="s">
        <v>62</v>
      </c>
      <c r="N8" s="20" t="s">
        <v>63</v>
      </c>
      <c r="O8" s="20" t="s">
        <v>64</v>
      </c>
      <c r="P8" s="20" t="s">
        <v>65</v>
      </c>
      <c r="Q8" s="20" t="s">
        <v>66</v>
      </c>
    </row>
    <row r="9" customFormat="false" ht="15" hidden="false" customHeight="false" outlineLevel="0" collapsed="false">
      <c r="A9" s="21" t="s">
        <v>67</v>
      </c>
      <c r="B9" s="8" t="s">
        <v>68</v>
      </c>
      <c r="C9" s="8" t="s">
        <v>69</v>
      </c>
      <c r="D9" s="8" t="s">
        <v>70</v>
      </c>
      <c r="E9" s="8" t="s">
        <v>71</v>
      </c>
      <c r="F9" s="18" t="n">
        <v>12</v>
      </c>
      <c r="G9" s="19" t="n">
        <v>8400000</v>
      </c>
      <c r="H9" s="17" t="n">
        <v>45371</v>
      </c>
      <c r="I9" s="18" t="n">
        <v>12</v>
      </c>
      <c r="J9" s="17" t="n">
        <v>46461</v>
      </c>
      <c r="K9" s="8" t="s">
        <v>72</v>
      </c>
      <c r="L9" s="8" t="s">
        <v>73</v>
      </c>
      <c r="M9" s="22" t="n">
        <f aca="false">IF(OR(A9="",J9=""),"",N(I9)-N(F9))</f>
        <v>0</v>
      </c>
      <c r="N9" s="23" t="n">
        <f aca="false">IF(M9="","",IF(N(F9)=0,0,G9/F9*M9))</f>
        <v>0</v>
      </c>
      <c r="O9" s="10" t="str">
        <f aca="false">IF(A9="","",IF(OR(H9="",EDATE(H9,12*Settings!$C$7)&lt;=Settings!$C$6),"Due","Not due"))</f>
        <v>Due</v>
      </c>
      <c r="P9" s="10" t="str">
        <f aca="false">IF(A9="","",IF(J9="",IF(O9="Due","Not verified - due","Not verified"),IF(M9&lt;&gt;0,"Discrepancy",IF(L9="Working","Verified OK","Verified - "&amp;IF(L9="","condition not noted",L9)))))</f>
        <v>Verified OK</v>
      </c>
      <c r="Q9" s="8"/>
    </row>
    <row r="10" customFormat="false" ht="15" hidden="false" customHeight="false" outlineLevel="0" collapsed="false">
      <c r="A10" s="21" t="s">
        <v>74</v>
      </c>
      <c r="B10" s="8" t="s">
        <v>75</v>
      </c>
      <c r="C10" s="8" t="s">
        <v>69</v>
      </c>
      <c r="D10" s="8" t="s">
        <v>70</v>
      </c>
      <c r="E10" s="8" t="s">
        <v>71</v>
      </c>
      <c r="F10" s="18" t="n">
        <v>16</v>
      </c>
      <c r="G10" s="19" t="n">
        <v>2560000</v>
      </c>
      <c r="H10" s="17" t="n">
        <v>45371</v>
      </c>
      <c r="I10" s="18" t="n">
        <v>15</v>
      </c>
      <c r="J10" s="17" t="n">
        <v>46461</v>
      </c>
      <c r="K10" s="8" t="s">
        <v>72</v>
      </c>
      <c r="L10" s="8" t="s">
        <v>76</v>
      </c>
      <c r="M10" s="22" t="n">
        <f aca="false">IF(OR(A10="",J10=""),"",N(I10)-N(F10))</f>
        <v>-1</v>
      </c>
      <c r="N10" s="23" t="n">
        <f aca="false">IF(M10="","",IF(N(F10)=0,0,G10/F10*M10))</f>
        <v>-160000</v>
      </c>
      <c r="O10" s="10" t="str">
        <f aca="false">IF(A10="","",IF(OR(H10="",EDATE(H10,12*Settings!$C$7)&lt;=Settings!$C$6),"Due","Not due"))</f>
        <v>Due</v>
      </c>
      <c r="P10" s="10" t="str">
        <f aca="false">IF(A10="","",IF(J10="",IF(O10="Due","Not verified - due","Not verified"),IF(M10&lt;&gt;0,"Discrepancy",IF(L10="Working","Verified OK","Verified - "&amp;IF(L10="","condition not noted",L10)))))</f>
        <v>Discrepancy</v>
      </c>
      <c r="Q10" s="8" t="s">
        <v>77</v>
      </c>
    </row>
    <row r="11" customFormat="false" ht="15" hidden="false" customHeight="false" outlineLevel="0" collapsed="false">
      <c r="A11" s="21" t="s">
        <v>78</v>
      </c>
      <c r="B11" s="8" t="s">
        <v>79</v>
      </c>
      <c r="C11" s="8" t="s">
        <v>69</v>
      </c>
      <c r="D11" s="8" t="s">
        <v>80</v>
      </c>
      <c r="E11" s="8" t="s">
        <v>71</v>
      </c>
      <c r="F11" s="18" t="n">
        <v>2</v>
      </c>
      <c r="G11" s="19" t="n">
        <v>3100000</v>
      </c>
      <c r="H11" s="17" t="n">
        <v>45741</v>
      </c>
      <c r="I11" s="18"/>
      <c r="J11" s="17"/>
      <c r="K11" s="8"/>
      <c r="L11" s="8"/>
      <c r="M11" s="22" t="str">
        <f aca="false">IF(OR(A11="",J11=""),"",N(I11)-N(F11))</f>
        <v/>
      </c>
      <c r="N11" s="23" t="str">
        <f aca="false">IF(M11="","",IF(N(F11)=0,0,G11/F11*M11))</f>
        <v/>
      </c>
      <c r="O11" s="10" t="str">
        <f aca="false">IF(A11="","",IF(OR(H11="",EDATE(H11,12*Settings!$C$7)&lt;=Settings!$C$6),"Due","Not due"))</f>
        <v>Not due</v>
      </c>
      <c r="P11" s="10" t="str">
        <f aca="false">IF(A11="","",IF(J11="",IF(O11="Due","Not verified - due","Not verified"),IF(M11&lt;&gt;0,"Discrepancy",IF(L11="Working","Verified OK","Verified - "&amp;IF(L11="","condition not noted",L11)))))</f>
        <v>Not verified</v>
      </c>
      <c r="Q11" s="8"/>
    </row>
    <row r="12" customFormat="false" ht="15" hidden="false" customHeight="false" outlineLevel="0" collapsed="false">
      <c r="A12" s="21" t="s">
        <v>81</v>
      </c>
      <c r="B12" s="8" t="s">
        <v>82</v>
      </c>
      <c r="C12" s="8" t="s">
        <v>83</v>
      </c>
      <c r="D12" s="8" t="s">
        <v>70</v>
      </c>
      <c r="E12" s="8" t="s">
        <v>84</v>
      </c>
      <c r="F12" s="18" t="n">
        <v>3</v>
      </c>
      <c r="G12" s="19" t="n">
        <v>2850000</v>
      </c>
      <c r="H12" s="17"/>
      <c r="I12" s="18" t="n">
        <v>3</v>
      </c>
      <c r="J12" s="17" t="n">
        <v>46464</v>
      </c>
      <c r="K12" s="8" t="s">
        <v>84</v>
      </c>
      <c r="L12" s="8" t="s">
        <v>73</v>
      </c>
      <c r="M12" s="22" t="n">
        <f aca="false">IF(OR(A12="",J12=""),"",N(I12)-N(F12))</f>
        <v>0</v>
      </c>
      <c r="N12" s="23" t="n">
        <f aca="false">IF(M12="","",IF(N(F12)=0,0,G12/F12*M12))</f>
        <v>0</v>
      </c>
      <c r="O12" s="10" t="str">
        <f aca="false">IF(A12="","",IF(OR(H12="",EDATE(H12,12*Settings!$C$7)&lt;=Settings!$C$6),"Due","Not due"))</f>
        <v>Due</v>
      </c>
      <c r="P12" s="10" t="str">
        <f aca="false">IF(A12="","",IF(J12="",IF(O12="Due","Not verified - due","Not verified"),IF(M12&lt;&gt;0,"Discrepancy",IF(L12="Working","Verified OK","Verified - "&amp;IF(L12="","condition not noted",L12)))))</f>
        <v>Verified OK</v>
      </c>
      <c r="Q12" s="8"/>
    </row>
    <row r="13" customFormat="false" ht="15" hidden="false" customHeight="false" outlineLevel="0" collapsed="false">
      <c r="A13" s="21" t="s">
        <v>85</v>
      </c>
      <c r="B13" s="8" t="s">
        <v>86</v>
      </c>
      <c r="C13" s="8" t="s">
        <v>87</v>
      </c>
      <c r="D13" s="8" t="s">
        <v>88</v>
      </c>
      <c r="E13" s="8" t="s">
        <v>89</v>
      </c>
      <c r="F13" s="18" t="n">
        <v>25</v>
      </c>
      <c r="G13" s="19" t="n">
        <v>875000</v>
      </c>
      <c r="H13" s="17" t="n">
        <v>45015</v>
      </c>
      <c r="I13" s="18" t="n">
        <v>23</v>
      </c>
      <c r="J13" s="17" t="n">
        <v>46466</v>
      </c>
      <c r="K13" s="8" t="s">
        <v>90</v>
      </c>
      <c r="L13" s="8" t="s">
        <v>73</v>
      </c>
      <c r="M13" s="22" t="n">
        <f aca="false">IF(OR(A13="",J13=""),"",N(I13)-N(F13))</f>
        <v>-2</v>
      </c>
      <c r="N13" s="23" t="n">
        <f aca="false">IF(M13="","",IF(N(F13)=0,0,G13/F13*M13))</f>
        <v>-70000</v>
      </c>
      <c r="O13" s="10" t="str">
        <f aca="false">IF(A13="","",IF(OR(H13="",EDATE(H13,12*Settings!$C$7)&lt;=Settings!$C$6),"Due","Not due"))</f>
        <v>Due</v>
      </c>
      <c r="P13" s="10" t="str">
        <f aca="false">IF(A13="","",IF(J13="",IF(O13="Due","Not verified - due","Not verified"),IF(M13&lt;&gt;0,"Discrepancy",IF(L13="Working","Verified OK","Verified - "&amp;IF(L13="","condition not noted",L13)))))</f>
        <v>Discrepancy</v>
      </c>
      <c r="Q13" s="8"/>
    </row>
    <row r="14" customFormat="false" ht="15" hidden="false" customHeight="false" outlineLevel="0" collapsed="false">
      <c r="A14" s="21" t="s">
        <v>91</v>
      </c>
      <c r="B14" s="8" t="s">
        <v>92</v>
      </c>
      <c r="C14" s="8" t="s">
        <v>93</v>
      </c>
      <c r="D14" s="8" t="s">
        <v>88</v>
      </c>
      <c r="E14" s="8" t="s">
        <v>94</v>
      </c>
      <c r="F14" s="18" t="n">
        <v>40</v>
      </c>
      <c r="G14" s="19" t="n">
        <v>420000</v>
      </c>
      <c r="H14" s="17" t="n">
        <v>45746</v>
      </c>
      <c r="I14" s="18"/>
      <c r="J14" s="17"/>
      <c r="K14" s="8"/>
      <c r="L14" s="8"/>
      <c r="M14" s="22" t="str">
        <f aca="false">IF(OR(A14="",J14=""),"",N(I14)-N(F14))</f>
        <v/>
      </c>
      <c r="N14" s="23" t="str">
        <f aca="false">IF(M14="","",IF(N(F14)=0,0,G14/F14*M14))</f>
        <v/>
      </c>
      <c r="O14" s="10" t="str">
        <f aca="false">IF(A14="","",IF(OR(H14="",EDATE(H14,12*Settings!$C$7)&lt;=Settings!$C$6),"Due","Not due"))</f>
        <v>Not due</v>
      </c>
      <c r="P14" s="10" t="str">
        <f aca="false">IF(A14="","",IF(J14="",IF(O14="Due","Not verified - due","Not verified"),IF(M14&lt;&gt;0,"Discrepancy",IF(L14="Working","Verified OK","Verified - "&amp;IF(L14="","condition not noted",L14)))))</f>
        <v>Not verified</v>
      </c>
      <c r="Q14" s="8"/>
    </row>
    <row r="15" customFormat="false" ht="15" hidden="false" customHeight="false" outlineLevel="0" collapsed="false">
      <c r="A15" s="21" t="s">
        <v>95</v>
      </c>
      <c r="B15" s="8" t="s">
        <v>96</v>
      </c>
      <c r="C15" s="8" t="s">
        <v>69</v>
      </c>
      <c r="D15" s="8" t="s">
        <v>80</v>
      </c>
      <c r="E15" s="8" t="s">
        <v>71</v>
      </c>
      <c r="F15" s="18" t="n">
        <v>1</v>
      </c>
      <c r="G15" s="19" t="n">
        <v>1650000</v>
      </c>
      <c r="H15" s="17" t="n">
        <v>45337</v>
      </c>
      <c r="I15" s="18" t="n">
        <v>1</v>
      </c>
      <c r="J15" s="17" t="n">
        <v>46462</v>
      </c>
      <c r="K15" s="8" t="s">
        <v>72</v>
      </c>
      <c r="L15" s="8" t="s">
        <v>97</v>
      </c>
      <c r="M15" s="22" t="n">
        <f aca="false">IF(OR(A15="",J15=""),"",N(I15)-N(F15))</f>
        <v>0</v>
      </c>
      <c r="N15" s="23" t="n">
        <f aca="false">IF(M15="","",IF(N(F15)=0,0,G15/F15*M15))</f>
        <v>0</v>
      </c>
      <c r="O15" s="10" t="str">
        <f aca="false">IF(A15="","",IF(OR(H15="",EDATE(H15,12*Settings!$C$7)&lt;=Settings!$C$6),"Due","Not due"))</f>
        <v>Due</v>
      </c>
      <c r="P15" s="10" t="str">
        <f aca="false">IF(A15="","",IF(J15="",IF(O15="Due","Not verified - due","Not verified"),IF(M15&lt;&gt;0,"Discrepancy",IF(L15="Working","Verified OK","Verified - "&amp;IF(L15="","condition not noted",L15)))))</f>
        <v>Verified - Damaged</v>
      </c>
      <c r="Q15" s="8" t="s">
        <v>98</v>
      </c>
    </row>
    <row r="16" customFormat="false" ht="15" hidden="false" customHeight="false" outlineLevel="0" collapsed="false">
      <c r="A16" s="21"/>
      <c r="B16" s="8"/>
      <c r="C16" s="8"/>
      <c r="D16" s="8"/>
      <c r="E16" s="8"/>
      <c r="F16" s="18"/>
      <c r="G16" s="19"/>
      <c r="H16" s="17"/>
      <c r="I16" s="18"/>
      <c r="J16" s="17"/>
      <c r="K16" s="8"/>
      <c r="L16" s="8"/>
      <c r="M16" s="22" t="str">
        <f aca="false">IF(OR(A16="",J16=""),"",N(I16)-N(F16))</f>
        <v/>
      </c>
      <c r="N16" s="23" t="str">
        <f aca="false">IF(M16="","",IF(N(F16)=0,0,G16/F16*M16))</f>
        <v/>
      </c>
      <c r="O16" s="10" t="str">
        <f aca="false">IF(A16="","",IF(OR(H16="",EDATE(H16,12*Settings!$C$7)&lt;=Settings!$C$6),"Due","Not due"))</f>
        <v/>
      </c>
      <c r="P16" s="10" t="str">
        <f aca="false">IF(A16="","",IF(J16="",IF(O16="Due","Not verified - due","Not verified"),IF(M16&lt;&gt;0,"Discrepancy",IF(L16="Working","Verified OK","Verified - "&amp;IF(L16="","condition not noted",L16)))))</f>
        <v/>
      </c>
      <c r="Q16" s="8"/>
    </row>
    <row r="17" customFormat="false" ht="15" hidden="false" customHeight="false" outlineLevel="0" collapsed="false">
      <c r="A17" s="21"/>
      <c r="B17" s="8"/>
      <c r="C17" s="8"/>
      <c r="D17" s="8"/>
      <c r="E17" s="8"/>
      <c r="F17" s="18"/>
      <c r="G17" s="19"/>
      <c r="H17" s="17"/>
      <c r="I17" s="18"/>
      <c r="J17" s="17"/>
      <c r="K17" s="8"/>
      <c r="L17" s="8"/>
      <c r="M17" s="22" t="str">
        <f aca="false">IF(OR(A17="",J17=""),"",N(I17)-N(F17))</f>
        <v/>
      </c>
      <c r="N17" s="23" t="str">
        <f aca="false">IF(M17="","",IF(N(F17)=0,0,G17/F17*M17))</f>
        <v/>
      </c>
      <c r="O17" s="10" t="str">
        <f aca="false">IF(A17="","",IF(OR(H17="",EDATE(H17,12*Settings!$C$7)&lt;=Settings!$C$6),"Due","Not due"))</f>
        <v/>
      </c>
      <c r="P17" s="10" t="str">
        <f aca="false">IF(A17="","",IF(J17="",IF(O17="Due","Not verified - due","Not verified"),IF(M17&lt;&gt;0,"Discrepancy",IF(L17="Working","Verified OK","Verified - "&amp;IF(L17="","condition not noted",L17)))))</f>
        <v/>
      </c>
      <c r="Q17" s="8"/>
    </row>
    <row r="18" customFormat="false" ht="15" hidden="false" customHeight="false" outlineLevel="0" collapsed="false">
      <c r="A18" s="21"/>
      <c r="B18" s="8"/>
      <c r="C18" s="8"/>
      <c r="D18" s="8"/>
      <c r="E18" s="8"/>
      <c r="F18" s="18"/>
      <c r="G18" s="19"/>
      <c r="H18" s="17"/>
      <c r="I18" s="18"/>
      <c r="J18" s="17"/>
      <c r="K18" s="8"/>
      <c r="L18" s="8"/>
      <c r="M18" s="22" t="str">
        <f aca="false">IF(OR(A18="",J18=""),"",N(I18)-N(F18))</f>
        <v/>
      </c>
      <c r="N18" s="23" t="str">
        <f aca="false">IF(M18="","",IF(N(F18)=0,0,G18/F18*M18))</f>
        <v/>
      </c>
      <c r="O18" s="10" t="str">
        <f aca="false">IF(A18="","",IF(OR(H18="",EDATE(H18,12*Settings!$C$7)&lt;=Settings!$C$6),"Due","Not due"))</f>
        <v/>
      </c>
      <c r="P18" s="10" t="str">
        <f aca="false">IF(A18="","",IF(J18="",IF(O18="Due","Not verified - due","Not verified"),IF(M18&lt;&gt;0,"Discrepancy",IF(L18="Working","Verified OK","Verified - "&amp;IF(L18="","condition not noted",L18)))))</f>
        <v/>
      </c>
      <c r="Q18" s="8"/>
    </row>
    <row r="19" customFormat="false" ht="15" hidden="false" customHeight="false" outlineLevel="0" collapsed="false">
      <c r="A19" s="21"/>
      <c r="B19" s="8"/>
      <c r="C19" s="8"/>
      <c r="D19" s="8"/>
      <c r="E19" s="8"/>
      <c r="F19" s="18"/>
      <c r="G19" s="19"/>
      <c r="H19" s="17"/>
      <c r="I19" s="18"/>
      <c r="J19" s="17"/>
      <c r="K19" s="8"/>
      <c r="L19" s="8"/>
      <c r="M19" s="22" t="str">
        <f aca="false">IF(OR(A19="",J19=""),"",N(I19)-N(F19))</f>
        <v/>
      </c>
      <c r="N19" s="23" t="str">
        <f aca="false">IF(M19="","",IF(N(F19)=0,0,G19/F19*M19))</f>
        <v/>
      </c>
      <c r="O19" s="10" t="str">
        <f aca="false">IF(A19="","",IF(OR(H19="",EDATE(H19,12*Settings!$C$7)&lt;=Settings!$C$6),"Due","Not due"))</f>
        <v/>
      </c>
      <c r="P19" s="10" t="str">
        <f aca="false">IF(A19="","",IF(J19="",IF(O19="Due","Not verified - due","Not verified"),IF(M19&lt;&gt;0,"Discrepancy",IF(L19="Working","Verified OK","Verified - "&amp;IF(L19="","condition not noted",L19)))))</f>
        <v/>
      </c>
      <c r="Q19" s="8"/>
    </row>
    <row r="20" customFormat="false" ht="15" hidden="false" customHeight="false" outlineLevel="0" collapsed="false">
      <c r="A20" s="21"/>
      <c r="B20" s="8"/>
      <c r="C20" s="8"/>
      <c r="D20" s="8"/>
      <c r="E20" s="8"/>
      <c r="F20" s="18"/>
      <c r="G20" s="19"/>
      <c r="H20" s="17"/>
      <c r="I20" s="18"/>
      <c r="J20" s="17"/>
      <c r="K20" s="8"/>
      <c r="L20" s="8"/>
      <c r="M20" s="22" t="str">
        <f aca="false">IF(OR(A20="",J20=""),"",N(I20)-N(F20))</f>
        <v/>
      </c>
      <c r="N20" s="23" t="str">
        <f aca="false">IF(M20="","",IF(N(F20)=0,0,G20/F20*M20))</f>
        <v/>
      </c>
      <c r="O20" s="10" t="str">
        <f aca="false">IF(A20="","",IF(OR(H20="",EDATE(H20,12*Settings!$C$7)&lt;=Settings!$C$6),"Due","Not due"))</f>
        <v/>
      </c>
      <c r="P20" s="10" t="str">
        <f aca="false">IF(A20="","",IF(J20="",IF(O20="Due","Not verified - due","Not verified"),IF(M20&lt;&gt;0,"Discrepancy",IF(L20="Working","Verified OK","Verified - "&amp;IF(L20="","condition not noted",L20)))))</f>
        <v/>
      </c>
      <c r="Q20" s="8"/>
    </row>
    <row r="21" customFormat="false" ht="15" hidden="false" customHeight="false" outlineLevel="0" collapsed="false">
      <c r="A21" s="21"/>
      <c r="B21" s="8"/>
      <c r="C21" s="8"/>
      <c r="D21" s="8"/>
      <c r="E21" s="8"/>
      <c r="F21" s="18"/>
      <c r="G21" s="19"/>
      <c r="H21" s="17"/>
      <c r="I21" s="18"/>
      <c r="J21" s="17"/>
      <c r="K21" s="8"/>
      <c r="L21" s="8"/>
      <c r="M21" s="22" t="str">
        <f aca="false">IF(OR(A21="",J21=""),"",N(I21)-N(F21))</f>
        <v/>
      </c>
      <c r="N21" s="23" t="str">
        <f aca="false">IF(M21="","",IF(N(F21)=0,0,G21/F21*M21))</f>
        <v/>
      </c>
      <c r="O21" s="10" t="str">
        <f aca="false">IF(A21="","",IF(OR(H21="",EDATE(H21,12*Settings!$C$7)&lt;=Settings!$C$6),"Due","Not due"))</f>
        <v/>
      </c>
      <c r="P21" s="10" t="str">
        <f aca="false">IF(A21="","",IF(J21="",IF(O21="Due","Not verified - due","Not verified"),IF(M21&lt;&gt;0,"Discrepancy",IF(L21="Working","Verified OK","Verified - "&amp;IF(L21="","condition not noted",L21)))))</f>
        <v/>
      </c>
      <c r="Q21" s="8"/>
    </row>
    <row r="22" customFormat="false" ht="15" hidden="false" customHeight="false" outlineLevel="0" collapsed="false">
      <c r="A22" s="21"/>
      <c r="B22" s="8"/>
      <c r="C22" s="8"/>
      <c r="D22" s="8"/>
      <c r="E22" s="8"/>
      <c r="F22" s="18"/>
      <c r="G22" s="19"/>
      <c r="H22" s="17"/>
      <c r="I22" s="18"/>
      <c r="J22" s="17"/>
      <c r="K22" s="8"/>
      <c r="L22" s="8"/>
      <c r="M22" s="22" t="str">
        <f aca="false">IF(OR(A22="",J22=""),"",N(I22)-N(F22))</f>
        <v/>
      </c>
      <c r="N22" s="23" t="str">
        <f aca="false">IF(M22="","",IF(N(F22)=0,0,G22/F22*M22))</f>
        <v/>
      </c>
      <c r="O22" s="10" t="str">
        <f aca="false">IF(A22="","",IF(OR(H22="",EDATE(H22,12*Settings!$C$7)&lt;=Settings!$C$6),"Due","Not due"))</f>
        <v/>
      </c>
      <c r="P22" s="10" t="str">
        <f aca="false">IF(A22="","",IF(J22="",IF(O22="Due","Not verified - due","Not verified"),IF(M22&lt;&gt;0,"Discrepancy",IF(L22="Working","Verified OK","Verified - "&amp;IF(L22="","condition not noted",L22)))))</f>
        <v/>
      </c>
      <c r="Q22" s="8"/>
    </row>
    <row r="23" customFormat="false" ht="15" hidden="false" customHeight="false" outlineLevel="0" collapsed="false">
      <c r="A23" s="21"/>
      <c r="B23" s="8"/>
      <c r="C23" s="8"/>
      <c r="D23" s="8"/>
      <c r="E23" s="8"/>
      <c r="F23" s="18"/>
      <c r="G23" s="19"/>
      <c r="H23" s="17"/>
      <c r="I23" s="18"/>
      <c r="J23" s="17"/>
      <c r="K23" s="8"/>
      <c r="L23" s="8"/>
      <c r="M23" s="22" t="str">
        <f aca="false">IF(OR(A23="",J23=""),"",N(I23)-N(F23))</f>
        <v/>
      </c>
      <c r="N23" s="23" t="str">
        <f aca="false">IF(M23="","",IF(N(F23)=0,0,G23/F23*M23))</f>
        <v/>
      </c>
      <c r="O23" s="10" t="str">
        <f aca="false">IF(A23="","",IF(OR(H23="",EDATE(H23,12*Settings!$C$7)&lt;=Settings!$C$6),"Due","Not due"))</f>
        <v/>
      </c>
      <c r="P23" s="10" t="str">
        <f aca="false">IF(A23="","",IF(J23="",IF(O23="Due","Not verified - due","Not verified"),IF(M23&lt;&gt;0,"Discrepancy",IF(L23="Working","Verified OK","Verified - "&amp;IF(L23="","condition not noted",L23)))))</f>
        <v/>
      </c>
      <c r="Q23" s="8"/>
    </row>
    <row r="24" customFormat="false" ht="15" hidden="false" customHeight="false" outlineLevel="0" collapsed="false">
      <c r="A24" s="21"/>
      <c r="B24" s="8"/>
      <c r="C24" s="8"/>
      <c r="D24" s="8"/>
      <c r="E24" s="8"/>
      <c r="F24" s="18"/>
      <c r="G24" s="19"/>
      <c r="H24" s="17"/>
      <c r="I24" s="18"/>
      <c r="J24" s="17"/>
      <c r="K24" s="8"/>
      <c r="L24" s="8"/>
      <c r="M24" s="22" t="str">
        <f aca="false">IF(OR(A24="",J24=""),"",N(I24)-N(F24))</f>
        <v/>
      </c>
      <c r="N24" s="23" t="str">
        <f aca="false">IF(M24="","",IF(N(F24)=0,0,G24/F24*M24))</f>
        <v/>
      </c>
      <c r="O24" s="10" t="str">
        <f aca="false">IF(A24="","",IF(OR(H24="",EDATE(H24,12*Settings!$C$7)&lt;=Settings!$C$6),"Due","Not due"))</f>
        <v/>
      </c>
      <c r="P24" s="10" t="str">
        <f aca="false">IF(A24="","",IF(J24="",IF(O24="Due","Not verified - due","Not verified"),IF(M24&lt;&gt;0,"Discrepancy",IF(L24="Working","Verified OK","Verified - "&amp;IF(L24="","condition not noted",L24)))))</f>
        <v/>
      </c>
      <c r="Q24" s="8"/>
    </row>
    <row r="25" customFormat="false" ht="15" hidden="false" customHeight="false" outlineLevel="0" collapsed="false">
      <c r="A25" s="21"/>
      <c r="B25" s="8"/>
      <c r="C25" s="8"/>
      <c r="D25" s="8"/>
      <c r="E25" s="8"/>
      <c r="F25" s="18"/>
      <c r="G25" s="19"/>
      <c r="H25" s="17"/>
      <c r="I25" s="18"/>
      <c r="J25" s="17"/>
      <c r="K25" s="8"/>
      <c r="L25" s="8"/>
      <c r="M25" s="22" t="str">
        <f aca="false">IF(OR(A25="",J25=""),"",N(I25)-N(F25))</f>
        <v/>
      </c>
      <c r="N25" s="23" t="str">
        <f aca="false">IF(M25="","",IF(N(F25)=0,0,G25/F25*M25))</f>
        <v/>
      </c>
      <c r="O25" s="10" t="str">
        <f aca="false">IF(A25="","",IF(OR(H25="",EDATE(H25,12*Settings!$C$7)&lt;=Settings!$C$6),"Due","Not due"))</f>
        <v/>
      </c>
      <c r="P25" s="10" t="str">
        <f aca="false">IF(A25="","",IF(J25="",IF(O25="Due","Not verified - due","Not verified"),IF(M25&lt;&gt;0,"Discrepancy",IF(L25="Working","Verified OK","Verified - "&amp;IF(L25="","condition not noted",L25)))))</f>
        <v/>
      </c>
      <c r="Q25" s="8"/>
    </row>
    <row r="26" customFormat="false" ht="15" hidden="false" customHeight="false" outlineLevel="0" collapsed="false">
      <c r="A26" s="21"/>
      <c r="B26" s="8"/>
      <c r="C26" s="8"/>
      <c r="D26" s="8"/>
      <c r="E26" s="8"/>
      <c r="F26" s="18"/>
      <c r="G26" s="19"/>
      <c r="H26" s="17"/>
      <c r="I26" s="18"/>
      <c r="J26" s="17"/>
      <c r="K26" s="8"/>
      <c r="L26" s="8"/>
      <c r="M26" s="22" t="str">
        <f aca="false">IF(OR(A26="",J26=""),"",N(I26)-N(F26))</f>
        <v/>
      </c>
      <c r="N26" s="23" t="str">
        <f aca="false">IF(M26="","",IF(N(F26)=0,0,G26/F26*M26))</f>
        <v/>
      </c>
      <c r="O26" s="10" t="str">
        <f aca="false">IF(A26="","",IF(OR(H26="",EDATE(H26,12*Settings!$C$7)&lt;=Settings!$C$6),"Due","Not due"))</f>
        <v/>
      </c>
      <c r="P26" s="10" t="str">
        <f aca="false">IF(A26="","",IF(J26="",IF(O26="Due","Not verified - due","Not verified"),IF(M26&lt;&gt;0,"Discrepancy",IF(L26="Working","Verified OK","Verified - "&amp;IF(L26="","condition not noted",L26)))))</f>
        <v/>
      </c>
      <c r="Q26" s="8"/>
    </row>
    <row r="27" customFormat="false" ht="15" hidden="false" customHeight="false" outlineLevel="0" collapsed="false">
      <c r="A27" s="21"/>
      <c r="B27" s="8"/>
      <c r="C27" s="8"/>
      <c r="D27" s="8"/>
      <c r="E27" s="8"/>
      <c r="F27" s="18"/>
      <c r="G27" s="19"/>
      <c r="H27" s="17"/>
      <c r="I27" s="18"/>
      <c r="J27" s="17"/>
      <c r="K27" s="8"/>
      <c r="L27" s="8"/>
      <c r="M27" s="22" t="str">
        <f aca="false">IF(OR(A27="",J27=""),"",N(I27)-N(F27))</f>
        <v/>
      </c>
      <c r="N27" s="23" t="str">
        <f aca="false">IF(M27="","",IF(N(F27)=0,0,G27/F27*M27))</f>
        <v/>
      </c>
      <c r="O27" s="10" t="str">
        <f aca="false">IF(A27="","",IF(OR(H27="",EDATE(H27,12*Settings!$C$7)&lt;=Settings!$C$6),"Due","Not due"))</f>
        <v/>
      </c>
      <c r="P27" s="10" t="str">
        <f aca="false">IF(A27="","",IF(J27="",IF(O27="Due","Not verified - due","Not verified"),IF(M27&lt;&gt;0,"Discrepancy",IF(L27="Working","Verified OK","Verified - "&amp;IF(L27="","condition not noted",L27)))))</f>
        <v/>
      </c>
      <c r="Q27" s="8"/>
    </row>
    <row r="28" customFormat="false" ht="15" hidden="false" customHeight="false" outlineLevel="0" collapsed="false">
      <c r="A28" s="21"/>
      <c r="B28" s="8"/>
      <c r="C28" s="8"/>
      <c r="D28" s="8"/>
      <c r="E28" s="8"/>
      <c r="F28" s="18"/>
      <c r="G28" s="19"/>
      <c r="H28" s="17"/>
      <c r="I28" s="18"/>
      <c r="J28" s="17"/>
      <c r="K28" s="8"/>
      <c r="L28" s="8"/>
      <c r="M28" s="22" t="str">
        <f aca="false">IF(OR(A28="",J28=""),"",N(I28)-N(F28))</f>
        <v/>
      </c>
      <c r="N28" s="23" t="str">
        <f aca="false">IF(M28="","",IF(N(F28)=0,0,G28/F28*M28))</f>
        <v/>
      </c>
      <c r="O28" s="10" t="str">
        <f aca="false">IF(A28="","",IF(OR(H28="",EDATE(H28,12*Settings!$C$7)&lt;=Settings!$C$6),"Due","Not due"))</f>
        <v/>
      </c>
      <c r="P28" s="10" t="str">
        <f aca="false">IF(A28="","",IF(J28="",IF(O28="Due","Not verified - due","Not verified"),IF(M28&lt;&gt;0,"Discrepancy",IF(L28="Working","Verified OK","Verified - "&amp;IF(L28="","condition not noted",L28)))))</f>
        <v/>
      </c>
      <c r="Q28" s="8"/>
    </row>
    <row r="29" customFormat="false" ht="15" hidden="false" customHeight="false" outlineLevel="0" collapsed="false">
      <c r="A29" s="21"/>
      <c r="B29" s="8"/>
      <c r="C29" s="8"/>
      <c r="D29" s="8"/>
      <c r="E29" s="8"/>
      <c r="F29" s="18"/>
      <c r="G29" s="19"/>
      <c r="H29" s="17"/>
      <c r="I29" s="18"/>
      <c r="J29" s="17"/>
      <c r="K29" s="8"/>
      <c r="L29" s="8"/>
      <c r="M29" s="22" t="str">
        <f aca="false">IF(OR(A29="",J29=""),"",N(I29)-N(F29))</f>
        <v/>
      </c>
      <c r="N29" s="23" t="str">
        <f aca="false">IF(M29="","",IF(N(F29)=0,0,G29/F29*M29))</f>
        <v/>
      </c>
      <c r="O29" s="10" t="str">
        <f aca="false">IF(A29="","",IF(OR(H29="",EDATE(H29,12*Settings!$C$7)&lt;=Settings!$C$6),"Due","Not due"))</f>
        <v/>
      </c>
      <c r="P29" s="10" t="str">
        <f aca="false">IF(A29="","",IF(J29="",IF(O29="Due","Not verified - due","Not verified"),IF(M29&lt;&gt;0,"Discrepancy",IF(L29="Working","Verified OK","Verified - "&amp;IF(L29="","condition not noted",L29)))))</f>
        <v/>
      </c>
      <c r="Q29" s="8"/>
    </row>
    <row r="30" customFormat="false" ht="15" hidden="false" customHeight="false" outlineLevel="0" collapsed="false">
      <c r="A30" s="21"/>
      <c r="B30" s="8"/>
      <c r="C30" s="8"/>
      <c r="D30" s="8"/>
      <c r="E30" s="8"/>
      <c r="F30" s="18"/>
      <c r="G30" s="19"/>
      <c r="H30" s="17"/>
      <c r="I30" s="18"/>
      <c r="J30" s="17"/>
      <c r="K30" s="8"/>
      <c r="L30" s="8"/>
      <c r="M30" s="22" t="str">
        <f aca="false">IF(OR(A30="",J30=""),"",N(I30)-N(F30))</f>
        <v/>
      </c>
      <c r="N30" s="23" t="str">
        <f aca="false">IF(M30="","",IF(N(F30)=0,0,G30/F30*M30))</f>
        <v/>
      </c>
      <c r="O30" s="10" t="str">
        <f aca="false">IF(A30="","",IF(OR(H30="",EDATE(H30,12*Settings!$C$7)&lt;=Settings!$C$6),"Due","Not due"))</f>
        <v/>
      </c>
      <c r="P30" s="10" t="str">
        <f aca="false">IF(A30="","",IF(J30="",IF(O30="Due","Not verified - due","Not verified"),IF(M30&lt;&gt;0,"Discrepancy",IF(L30="Working","Verified OK","Verified - "&amp;IF(L30="","condition not noted",L30)))))</f>
        <v/>
      </c>
      <c r="Q30" s="8"/>
    </row>
    <row r="31" customFormat="false" ht="15" hidden="false" customHeight="false" outlineLevel="0" collapsed="false">
      <c r="A31" s="21"/>
      <c r="B31" s="8"/>
      <c r="C31" s="8"/>
      <c r="D31" s="8"/>
      <c r="E31" s="8"/>
      <c r="F31" s="18"/>
      <c r="G31" s="19"/>
      <c r="H31" s="17"/>
      <c r="I31" s="18"/>
      <c r="J31" s="17"/>
      <c r="K31" s="8"/>
      <c r="L31" s="8"/>
      <c r="M31" s="22" t="str">
        <f aca="false">IF(OR(A31="",J31=""),"",N(I31)-N(F31))</f>
        <v/>
      </c>
      <c r="N31" s="23" t="str">
        <f aca="false">IF(M31="","",IF(N(F31)=0,0,G31/F31*M31))</f>
        <v/>
      </c>
      <c r="O31" s="10" t="str">
        <f aca="false">IF(A31="","",IF(OR(H31="",EDATE(H31,12*Settings!$C$7)&lt;=Settings!$C$6),"Due","Not due"))</f>
        <v/>
      </c>
      <c r="P31" s="10" t="str">
        <f aca="false">IF(A31="","",IF(J31="",IF(O31="Due","Not verified - due","Not verified"),IF(M31&lt;&gt;0,"Discrepancy",IF(L31="Working","Verified OK","Verified - "&amp;IF(L31="","condition not noted",L31)))))</f>
        <v/>
      </c>
      <c r="Q31" s="8"/>
    </row>
    <row r="32" customFormat="false" ht="15" hidden="false" customHeight="false" outlineLevel="0" collapsed="false">
      <c r="A32" s="21"/>
      <c r="B32" s="8"/>
      <c r="C32" s="8"/>
      <c r="D32" s="8"/>
      <c r="E32" s="8"/>
      <c r="F32" s="18"/>
      <c r="G32" s="19"/>
      <c r="H32" s="17"/>
      <c r="I32" s="18"/>
      <c r="J32" s="17"/>
      <c r="K32" s="8"/>
      <c r="L32" s="8"/>
      <c r="M32" s="22" t="str">
        <f aca="false">IF(OR(A32="",J32=""),"",N(I32)-N(F32))</f>
        <v/>
      </c>
      <c r="N32" s="23" t="str">
        <f aca="false">IF(M32="","",IF(N(F32)=0,0,G32/F32*M32))</f>
        <v/>
      </c>
      <c r="O32" s="10" t="str">
        <f aca="false">IF(A32="","",IF(OR(H32="",EDATE(H32,12*Settings!$C$7)&lt;=Settings!$C$6),"Due","Not due"))</f>
        <v/>
      </c>
      <c r="P32" s="10" t="str">
        <f aca="false">IF(A32="","",IF(J32="",IF(O32="Due","Not verified - due","Not verified"),IF(M32&lt;&gt;0,"Discrepancy",IF(L32="Working","Verified OK","Verified - "&amp;IF(L32="","condition not noted",L32)))))</f>
        <v/>
      </c>
      <c r="Q32" s="8"/>
    </row>
    <row r="33" customFormat="false" ht="15" hidden="false" customHeight="false" outlineLevel="0" collapsed="false">
      <c r="A33" s="21"/>
      <c r="B33" s="8"/>
      <c r="C33" s="8"/>
      <c r="D33" s="8"/>
      <c r="E33" s="8"/>
      <c r="F33" s="18"/>
      <c r="G33" s="19"/>
      <c r="H33" s="17"/>
      <c r="I33" s="18"/>
      <c r="J33" s="17"/>
      <c r="K33" s="8"/>
      <c r="L33" s="8"/>
      <c r="M33" s="22" t="str">
        <f aca="false">IF(OR(A33="",J33=""),"",N(I33)-N(F33))</f>
        <v/>
      </c>
      <c r="N33" s="23" t="str">
        <f aca="false">IF(M33="","",IF(N(F33)=0,0,G33/F33*M33))</f>
        <v/>
      </c>
      <c r="O33" s="10" t="str">
        <f aca="false">IF(A33="","",IF(OR(H33="",EDATE(H33,12*Settings!$C$7)&lt;=Settings!$C$6),"Due","Not due"))</f>
        <v/>
      </c>
      <c r="P33" s="10" t="str">
        <f aca="false">IF(A33="","",IF(J33="",IF(O33="Due","Not verified - due","Not verified"),IF(M33&lt;&gt;0,"Discrepancy",IF(L33="Working","Verified OK","Verified - "&amp;IF(L33="","condition not noted",L33)))))</f>
        <v/>
      </c>
      <c r="Q33" s="8"/>
    </row>
    <row r="34" customFormat="false" ht="15" hidden="false" customHeight="false" outlineLevel="0" collapsed="false">
      <c r="A34" s="21"/>
      <c r="B34" s="8"/>
      <c r="C34" s="8"/>
      <c r="D34" s="8"/>
      <c r="E34" s="8"/>
      <c r="F34" s="18"/>
      <c r="G34" s="19"/>
      <c r="H34" s="17"/>
      <c r="I34" s="18"/>
      <c r="J34" s="17"/>
      <c r="K34" s="8"/>
      <c r="L34" s="8"/>
      <c r="M34" s="22" t="str">
        <f aca="false">IF(OR(A34="",J34=""),"",N(I34)-N(F34))</f>
        <v/>
      </c>
      <c r="N34" s="23" t="str">
        <f aca="false">IF(M34="","",IF(N(F34)=0,0,G34/F34*M34))</f>
        <v/>
      </c>
      <c r="O34" s="10" t="str">
        <f aca="false">IF(A34="","",IF(OR(H34="",EDATE(H34,12*Settings!$C$7)&lt;=Settings!$C$6),"Due","Not due"))</f>
        <v/>
      </c>
      <c r="P34" s="10" t="str">
        <f aca="false">IF(A34="","",IF(J34="",IF(O34="Due","Not verified - due","Not verified"),IF(M34&lt;&gt;0,"Discrepancy",IF(L34="Working","Verified OK","Verified - "&amp;IF(L34="","condition not noted",L34)))))</f>
        <v/>
      </c>
      <c r="Q34" s="8"/>
    </row>
    <row r="35" customFormat="false" ht="15" hidden="false" customHeight="false" outlineLevel="0" collapsed="false">
      <c r="A35" s="21"/>
      <c r="B35" s="8"/>
      <c r="C35" s="8"/>
      <c r="D35" s="8"/>
      <c r="E35" s="8"/>
      <c r="F35" s="18"/>
      <c r="G35" s="19"/>
      <c r="H35" s="17"/>
      <c r="I35" s="18"/>
      <c r="J35" s="17"/>
      <c r="K35" s="8"/>
      <c r="L35" s="8"/>
      <c r="M35" s="22" t="str">
        <f aca="false">IF(OR(A35="",J35=""),"",N(I35)-N(F35))</f>
        <v/>
      </c>
      <c r="N35" s="23" t="str">
        <f aca="false">IF(M35="","",IF(N(F35)=0,0,G35/F35*M35))</f>
        <v/>
      </c>
      <c r="O35" s="10" t="str">
        <f aca="false">IF(A35="","",IF(OR(H35="",EDATE(H35,12*Settings!$C$7)&lt;=Settings!$C$6),"Due","Not due"))</f>
        <v/>
      </c>
      <c r="P35" s="10" t="str">
        <f aca="false">IF(A35="","",IF(J35="",IF(O35="Due","Not verified - due","Not verified"),IF(M35&lt;&gt;0,"Discrepancy",IF(L35="Working","Verified OK","Verified - "&amp;IF(L35="","condition not noted",L35)))))</f>
        <v/>
      </c>
      <c r="Q35" s="8"/>
    </row>
    <row r="36" customFormat="false" ht="15" hidden="false" customHeight="false" outlineLevel="0" collapsed="false">
      <c r="A36" s="21"/>
      <c r="B36" s="8"/>
      <c r="C36" s="8"/>
      <c r="D36" s="8"/>
      <c r="E36" s="8"/>
      <c r="F36" s="18"/>
      <c r="G36" s="19"/>
      <c r="H36" s="17"/>
      <c r="I36" s="18"/>
      <c r="J36" s="17"/>
      <c r="K36" s="8"/>
      <c r="L36" s="8"/>
      <c r="M36" s="22" t="str">
        <f aca="false">IF(OR(A36="",J36=""),"",N(I36)-N(F36))</f>
        <v/>
      </c>
      <c r="N36" s="23" t="str">
        <f aca="false">IF(M36="","",IF(N(F36)=0,0,G36/F36*M36))</f>
        <v/>
      </c>
      <c r="O36" s="10" t="str">
        <f aca="false">IF(A36="","",IF(OR(H36="",EDATE(H36,12*Settings!$C$7)&lt;=Settings!$C$6),"Due","Not due"))</f>
        <v/>
      </c>
      <c r="P36" s="10" t="str">
        <f aca="false">IF(A36="","",IF(J36="",IF(O36="Due","Not verified - due","Not verified"),IF(M36&lt;&gt;0,"Discrepancy",IF(L36="Working","Verified OK","Verified - "&amp;IF(L36="","condition not noted",L36)))))</f>
        <v/>
      </c>
      <c r="Q36" s="8"/>
    </row>
    <row r="37" customFormat="false" ht="15" hidden="false" customHeight="false" outlineLevel="0" collapsed="false">
      <c r="A37" s="21"/>
      <c r="B37" s="8"/>
      <c r="C37" s="8"/>
      <c r="D37" s="8"/>
      <c r="E37" s="8"/>
      <c r="F37" s="18"/>
      <c r="G37" s="19"/>
      <c r="H37" s="17"/>
      <c r="I37" s="18"/>
      <c r="J37" s="17"/>
      <c r="K37" s="8"/>
      <c r="L37" s="8"/>
      <c r="M37" s="22" t="str">
        <f aca="false">IF(OR(A37="",J37=""),"",N(I37)-N(F37))</f>
        <v/>
      </c>
      <c r="N37" s="23" t="str">
        <f aca="false">IF(M37="","",IF(N(F37)=0,0,G37/F37*M37))</f>
        <v/>
      </c>
      <c r="O37" s="10" t="str">
        <f aca="false">IF(A37="","",IF(OR(H37="",EDATE(H37,12*Settings!$C$7)&lt;=Settings!$C$6),"Due","Not due"))</f>
        <v/>
      </c>
      <c r="P37" s="10" t="str">
        <f aca="false">IF(A37="","",IF(J37="",IF(O37="Due","Not verified - due","Not verified"),IF(M37&lt;&gt;0,"Discrepancy",IF(L37="Working","Verified OK","Verified - "&amp;IF(L37="","condition not noted",L37)))))</f>
        <v/>
      </c>
      <c r="Q37" s="8"/>
    </row>
    <row r="38" customFormat="false" ht="15" hidden="false" customHeight="false" outlineLevel="0" collapsed="false">
      <c r="A38" s="21"/>
      <c r="B38" s="8"/>
      <c r="C38" s="8"/>
      <c r="D38" s="8"/>
      <c r="E38" s="8"/>
      <c r="F38" s="18"/>
      <c r="G38" s="19"/>
      <c r="H38" s="17"/>
      <c r="I38" s="18"/>
      <c r="J38" s="17"/>
      <c r="K38" s="8"/>
      <c r="L38" s="8"/>
      <c r="M38" s="22" t="str">
        <f aca="false">IF(OR(A38="",J38=""),"",N(I38)-N(F38))</f>
        <v/>
      </c>
      <c r="N38" s="23" t="str">
        <f aca="false">IF(M38="","",IF(N(F38)=0,0,G38/F38*M38))</f>
        <v/>
      </c>
      <c r="O38" s="10" t="str">
        <f aca="false">IF(A38="","",IF(OR(H38="",EDATE(H38,12*Settings!$C$7)&lt;=Settings!$C$6),"Due","Not due"))</f>
        <v/>
      </c>
      <c r="P38" s="10" t="str">
        <f aca="false">IF(A38="","",IF(J38="",IF(O38="Due","Not verified - due","Not verified"),IF(M38&lt;&gt;0,"Discrepancy",IF(L38="Working","Verified OK","Verified - "&amp;IF(L38="","condition not noted",L38)))))</f>
        <v/>
      </c>
      <c r="Q38" s="8"/>
    </row>
    <row r="39" customFormat="false" ht="15" hidden="false" customHeight="false" outlineLevel="0" collapsed="false">
      <c r="A39" s="21"/>
      <c r="B39" s="8"/>
      <c r="C39" s="8"/>
      <c r="D39" s="8"/>
      <c r="E39" s="8"/>
      <c r="F39" s="18"/>
      <c r="G39" s="19"/>
      <c r="H39" s="17"/>
      <c r="I39" s="18"/>
      <c r="J39" s="17"/>
      <c r="K39" s="8"/>
      <c r="L39" s="8"/>
      <c r="M39" s="22" t="str">
        <f aca="false">IF(OR(A39="",J39=""),"",N(I39)-N(F39))</f>
        <v/>
      </c>
      <c r="N39" s="23" t="str">
        <f aca="false">IF(M39="","",IF(N(F39)=0,0,G39/F39*M39))</f>
        <v/>
      </c>
      <c r="O39" s="10" t="str">
        <f aca="false">IF(A39="","",IF(OR(H39="",EDATE(H39,12*Settings!$C$7)&lt;=Settings!$C$6),"Due","Not due"))</f>
        <v/>
      </c>
      <c r="P39" s="10" t="str">
        <f aca="false">IF(A39="","",IF(J39="",IF(O39="Due","Not verified - due","Not verified"),IF(M39&lt;&gt;0,"Discrepancy",IF(L39="Working","Verified OK","Verified - "&amp;IF(L39="","condition not noted",L39)))))</f>
        <v/>
      </c>
      <c r="Q39" s="8"/>
    </row>
    <row r="40" customFormat="false" ht="15" hidden="false" customHeight="false" outlineLevel="0" collapsed="false">
      <c r="A40" s="21"/>
      <c r="B40" s="8"/>
      <c r="C40" s="8"/>
      <c r="D40" s="8"/>
      <c r="E40" s="8"/>
      <c r="F40" s="18"/>
      <c r="G40" s="19"/>
      <c r="H40" s="17"/>
      <c r="I40" s="18"/>
      <c r="J40" s="17"/>
      <c r="K40" s="8"/>
      <c r="L40" s="8"/>
      <c r="M40" s="22" t="str">
        <f aca="false">IF(OR(A40="",J40=""),"",N(I40)-N(F40))</f>
        <v/>
      </c>
      <c r="N40" s="23" t="str">
        <f aca="false">IF(M40="","",IF(N(F40)=0,0,G40/F40*M40))</f>
        <v/>
      </c>
      <c r="O40" s="10" t="str">
        <f aca="false">IF(A40="","",IF(OR(H40="",EDATE(H40,12*Settings!$C$7)&lt;=Settings!$C$6),"Due","Not due"))</f>
        <v/>
      </c>
      <c r="P40" s="10" t="str">
        <f aca="false">IF(A40="","",IF(J40="",IF(O40="Due","Not verified - due","Not verified"),IF(M40&lt;&gt;0,"Discrepancy",IF(L40="Working","Verified OK","Verified - "&amp;IF(L40="","condition not noted",L40)))))</f>
        <v/>
      </c>
      <c r="Q40" s="8"/>
    </row>
    <row r="41" customFormat="false" ht="15" hidden="false" customHeight="false" outlineLevel="0" collapsed="false">
      <c r="A41" s="21"/>
      <c r="B41" s="8"/>
      <c r="C41" s="8"/>
      <c r="D41" s="8"/>
      <c r="E41" s="8"/>
      <c r="F41" s="18"/>
      <c r="G41" s="19"/>
      <c r="H41" s="17"/>
      <c r="I41" s="18"/>
      <c r="J41" s="17"/>
      <c r="K41" s="8"/>
      <c r="L41" s="8"/>
      <c r="M41" s="22" t="str">
        <f aca="false">IF(OR(A41="",J41=""),"",N(I41)-N(F41))</f>
        <v/>
      </c>
      <c r="N41" s="23" t="str">
        <f aca="false">IF(M41="","",IF(N(F41)=0,0,G41/F41*M41))</f>
        <v/>
      </c>
      <c r="O41" s="10" t="str">
        <f aca="false">IF(A41="","",IF(OR(H41="",EDATE(H41,12*Settings!$C$7)&lt;=Settings!$C$6),"Due","Not due"))</f>
        <v/>
      </c>
      <c r="P41" s="10" t="str">
        <f aca="false">IF(A41="","",IF(J41="",IF(O41="Due","Not verified - due","Not verified"),IF(M41&lt;&gt;0,"Discrepancy",IF(L41="Working","Verified OK","Verified - "&amp;IF(L41="","condition not noted",L41)))))</f>
        <v/>
      </c>
      <c r="Q41" s="8"/>
    </row>
    <row r="42" customFormat="false" ht="15" hidden="false" customHeight="false" outlineLevel="0" collapsed="false">
      <c r="A42" s="21"/>
      <c r="B42" s="8"/>
      <c r="C42" s="8"/>
      <c r="D42" s="8"/>
      <c r="E42" s="8"/>
      <c r="F42" s="18"/>
      <c r="G42" s="19"/>
      <c r="H42" s="17"/>
      <c r="I42" s="18"/>
      <c r="J42" s="17"/>
      <c r="K42" s="8"/>
      <c r="L42" s="8"/>
      <c r="M42" s="22" t="str">
        <f aca="false">IF(OR(A42="",J42=""),"",N(I42)-N(F42))</f>
        <v/>
      </c>
      <c r="N42" s="23" t="str">
        <f aca="false">IF(M42="","",IF(N(F42)=0,0,G42/F42*M42))</f>
        <v/>
      </c>
      <c r="O42" s="10" t="str">
        <f aca="false">IF(A42="","",IF(OR(H42="",EDATE(H42,12*Settings!$C$7)&lt;=Settings!$C$6),"Due","Not due"))</f>
        <v/>
      </c>
      <c r="P42" s="10" t="str">
        <f aca="false">IF(A42="","",IF(J42="",IF(O42="Due","Not verified - due","Not verified"),IF(M42&lt;&gt;0,"Discrepancy",IF(L42="Working","Verified OK","Verified - "&amp;IF(L42="","condition not noted",L42)))))</f>
        <v/>
      </c>
      <c r="Q42" s="8"/>
    </row>
    <row r="43" customFormat="false" ht="15" hidden="false" customHeight="false" outlineLevel="0" collapsed="false">
      <c r="A43" s="21"/>
      <c r="B43" s="8"/>
      <c r="C43" s="8"/>
      <c r="D43" s="8"/>
      <c r="E43" s="8"/>
      <c r="F43" s="18"/>
      <c r="G43" s="19"/>
      <c r="H43" s="17"/>
      <c r="I43" s="18"/>
      <c r="J43" s="17"/>
      <c r="K43" s="8"/>
      <c r="L43" s="8"/>
      <c r="M43" s="22" t="str">
        <f aca="false">IF(OR(A43="",J43=""),"",N(I43)-N(F43))</f>
        <v/>
      </c>
      <c r="N43" s="23" t="str">
        <f aca="false">IF(M43="","",IF(N(F43)=0,0,G43/F43*M43))</f>
        <v/>
      </c>
      <c r="O43" s="10" t="str">
        <f aca="false">IF(A43="","",IF(OR(H43="",EDATE(H43,12*Settings!$C$7)&lt;=Settings!$C$6),"Due","Not due"))</f>
        <v/>
      </c>
      <c r="P43" s="10" t="str">
        <f aca="false">IF(A43="","",IF(J43="",IF(O43="Due","Not verified - due","Not verified"),IF(M43&lt;&gt;0,"Discrepancy",IF(L43="Working","Verified OK","Verified - "&amp;IF(L43="","condition not noted",L43)))))</f>
        <v/>
      </c>
      <c r="Q43" s="8"/>
    </row>
    <row r="44" customFormat="false" ht="15" hidden="false" customHeight="false" outlineLevel="0" collapsed="false">
      <c r="A44" s="21"/>
      <c r="B44" s="8"/>
      <c r="C44" s="8"/>
      <c r="D44" s="8"/>
      <c r="E44" s="8"/>
      <c r="F44" s="18"/>
      <c r="G44" s="19"/>
      <c r="H44" s="17"/>
      <c r="I44" s="18"/>
      <c r="J44" s="17"/>
      <c r="K44" s="8"/>
      <c r="L44" s="8"/>
      <c r="M44" s="22" t="str">
        <f aca="false">IF(OR(A44="",J44=""),"",N(I44)-N(F44))</f>
        <v/>
      </c>
      <c r="N44" s="23" t="str">
        <f aca="false">IF(M44="","",IF(N(F44)=0,0,G44/F44*M44))</f>
        <v/>
      </c>
      <c r="O44" s="10" t="str">
        <f aca="false">IF(A44="","",IF(OR(H44="",EDATE(H44,12*Settings!$C$7)&lt;=Settings!$C$6),"Due","Not due"))</f>
        <v/>
      </c>
      <c r="P44" s="10" t="str">
        <f aca="false">IF(A44="","",IF(J44="",IF(O44="Due","Not verified - due","Not verified"),IF(M44&lt;&gt;0,"Discrepancy",IF(L44="Working","Verified OK","Verified - "&amp;IF(L44="","condition not noted",L44)))))</f>
        <v/>
      </c>
      <c r="Q44" s="8"/>
    </row>
    <row r="45" customFormat="false" ht="15" hidden="false" customHeight="false" outlineLevel="0" collapsed="false">
      <c r="A45" s="21"/>
      <c r="B45" s="8"/>
      <c r="C45" s="8"/>
      <c r="D45" s="8"/>
      <c r="E45" s="8"/>
      <c r="F45" s="18"/>
      <c r="G45" s="19"/>
      <c r="H45" s="17"/>
      <c r="I45" s="18"/>
      <c r="J45" s="17"/>
      <c r="K45" s="8"/>
      <c r="L45" s="8"/>
      <c r="M45" s="22" t="str">
        <f aca="false">IF(OR(A45="",J45=""),"",N(I45)-N(F45))</f>
        <v/>
      </c>
      <c r="N45" s="23" t="str">
        <f aca="false">IF(M45="","",IF(N(F45)=0,0,G45/F45*M45))</f>
        <v/>
      </c>
      <c r="O45" s="10" t="str">
        <f aca="false">IF(A45="","",IF(OR(H45="",EDATE(H45,12*Settings!$C$7)&lt;=Settings!$C$6),"Due","Not due"))</f>
        <v/>
      </c>
      <c r="P45" s="10" t="str">
        <f aca="false">IF(A45="","",IF(J45="",IF(O45="Due","Not verified - due","Not verified"),IF(M45&lt;&gt;0,"Discrepancy",IF(L45="Working","Verified OK","Verified - "&amp;IF(L45="","condition not noted",L45)))))</f>
        <v/>
      </c>
      <c r="Q45" s="8"/>
    </row>
    <row r="46" customFormat="false" ht="15" hidden="false" customHeight="false" outlineLevel="0" collapsed="false">
      <c r="A46" s="21"/>
      <c r="B46" s="8"/>
      <c r="C46" s="8"/>
      <c r="D46" s="8"/>
      <c r="E46" s="8"/>
      <c r="F46" s="18"/>
      <c r="G46" s="19"/>
      <c r="H46" s="17"/>
      <c r="I46" s="18"/>
      <c r="J46" s="17"/>
      <c r="K46" s="8"/>
      <c r="L46" s="8"/>
      <c r="M46" s="22" t="str">
        <f aca="false">IF(OR(A46="",J46=""),"",N(I46)-N(F46))</f>
        <v/>
      </c>
      <c r="N46" s="23" t="str">
        <f aca="false">IF(M46="","",IF(N(F46)=0,0,G46/F46*M46))</f>
        <v/>
      </c>
      <c r="O46" s="10" t="str">
        <f aca="false">IF(A46="","",IF(OR(H46="",EDATE(H46,12*Settings!$C$7)&lt;=Settings!$C$6),"Due","Not due"))</f>
        <v/>
      </c>
      <c r="P46" s="10" t="str">
        <f aca="false">IF(A46="","",IF(J46="",IF(O46="Due","Not verified - due","Not verified"),IF(M46&lt;&gt;0,"Discrepancy",IF(L46="Working","Verified OK","Verified - "&amp;IF(L46="","condition not noted",L46)))))</f>
        <v/>
      </c>
      <c r="Q46" s="8"/>
    </row>
    <row r="47" customFormat="false" ht="15" hidden="false" customHeight="false" outlineLevel="0" collapsed="false">
      <c r="A47" s="21"/>
      <c r="B47" s="8"/>
      <c r="C47" s="8"/>
      <c r="D47" s="8"/>
      <c r="E47" s="8"/>
      <c r="F47" s="18"/>
      <c r="G47" s="19"/>
      <c r="H47" s="17"/>
      <c r="I47" s="18"/>
      <c r="J47" s="17"/>
      <c r="K47" s="8"/>
      <c r="L47" s="8"/>
      <c r="M47" s="22" t="str">
        <f aca="false">IF(OR(A47="",J47=""),"",N(I47)-N(F47))</f>
        <v/>
      </c>
      <c r="N47" s="23" t="str">
        <f aca="false">IF(M47="","",IF(N(F47)=0,0,G47/F47*M47))</f>
        <v/>
      </c>
      <c r="O47" s="10" t="str">
        <f aca="false">IF(A47="","",IF(OR(H47="",EDATE(H47,12*Settings!$C$7)&lt;=Settings!$C$6),"Due","Not due"))</f>
        <v/>
      </c>
      <c r="P47" s="10" t="str">
        <f aca="false">IF(A47="","",IF(J47="",IF(O47="Due","Not verified - due","Not verified"),IF(M47&lt;&gt;0,"Discrepancy",IF(L47="Working","Verified OK","Verified - "&amp;IF(L47="","condition not noted",L47)))))</f>
        <v/>
      </c>
      <c r="Q47" s="8"/>
    </row>
    <row r="48" customFormat="false" ht="15" hidden="false" customHeight="false" outlineLevel="0" collapsed="false">
      <c r="A48" s="21"/>
      <c r="B48" s="8"/>
      <c r="C48" s="8"/>
      <c r="D48" s="8"/>
      <c r="E48" s="8"/>
      <c r="F48" s="18"/>
      <c r="G48" s="19"/>
      <c r="H48" s="17"/>
      <c r="I48" s="18"/>
      <c r="J48" s="17"/>
      <c r="K48" s="8"/>
      <c r="L48" s="8"/>
      <c r="M48" s="22" t="str">
        <f aca="false">IF(OR(A48="",J48=""),"",N(I48)-N(F48))</f>
        <v/>
      </c>
      <c r="N48" s="23" t="str">
        <f aca="false">IF(M48="","",IF(N(F48)=0,0,G48/F48*M48))</f>
        <v/>
      </c>
      <c r="O48" s="10" t="str">
        <f aca="false">IF(A48="","",IF(OR(H48="",EDATE(H48,12*Settings!$C$7)&lt;=Settings!$C$6),"Due","Not due"))</f>
        <v/>
      </c>
      <c r="P48" s="10" t="str">
        <f aca="false">IF(A48="","",IF(J48="",IF(O48="Due","Not verified - due","Not verified"),IF(M48&lt;&gt;0,"Discrepancy",IF(L48="Working","Verified OK","Verified - "&amp;IF(L48="","condition not noted",L48)))))</f>
        <v/>
      </c>
      <c r="Q48" s="8"/>
    </row>
    <row r="49" customFormat="false" ht="15" hidden="false" customHeight="false" outlineLevel="0" collapsed="false">
      <c r="A49" s="21"/>
      <c r="B49" s="8"/>
      <c r="C49" s="8"/>
      <c r="D49" s="8"/>
      <c r="E49" s="8"/>
      <c r="F49" s="18"/>
      <c r="G49" s="19"/>
      <c r="H49" s="17"/>
      <c r="I49" s="18"/>
      <c r="J49" s="17"/>
      <c r="K49" s="8"/>
      <c r="L49" s="8"/>
      <c r="M49" s="22" t="str">
        <f aca="false">IF(OR(A49="",J49=""),"",N(I49)-N(F49))</f>
        <v/>
      </c>
      <c r="N49" s="23" t="str">
        <f aca="false">IF(M49="","",IF(N(F49)=0,0,G49/F49*M49))</f>
        <v/>
      </c>
      <c r="O49" s="10" t="str">
        <f aca="false">IF(A49="","",IF(OR(H49="",EDATE(H49,12*Settings!$C$7)&lt;=Settings!$C$6),"Due","Not due"))</f>
        <v/>
      </c>
      <c r="P49" s="10" t="str">
        <f aca="false">IF(A49="","",IF(J49="",IF(O49="Due","Not verified - due","Not verified"),IF(M49&lt;&gt;0,"Discrepancy",IF(L49="Working","Verified OK","Verified - "&amp;IF(L49="","condition not noted",L49)))))</f>
        <v/>
      </c>
      <c r="Q49" s="8"/>
    </row>
    <row r="50" customFormat="false" ht="15" hidden="false" customHeight="false" outlineLevel="0" collapsed="false">
      <c r="A50" s="21"/>
      <c r="B50" s="8"/>
      <c r="C50" s="8"/>
      <c r="D50" s="8"/>
      <c r="E50" s="8"/>
      <c r="F50" s="18"/>
      <c r="G50" s="19"/>
      <c r="H50" s="17"/>
      <c r="I50" s="18"/>
      <c r="J50" s="17"/>
      <c r="K50" s="8"/>
      <c r="L50" s="8"/>
      <c r="M50" s="22" t="str">
        <f aca="false">IF(OR(A50="",J50=""),"",N(I50)-N(F50))</f>
        <v/>
      </c>
      <c r="N50" s="23" t="str">
        <f aca="false">IF(M50="","",IF(N(F50)=0,0,G50/F50*M50))</f>
        <v/>
      </c>
      <c r="O50" s="10" t="str">
        <f aca="false">IF(A50="","",IF(OR(H50="",EDATE(H50,12*Settings!$C$7)&lt;=Settings!$C$6),"Due","Not due"))</f>
        <v/>
      </c>
      <c r="P50" s="10" t="str">
        <f aca="false">IF(A50="","",IF(J50="",IF(O50="Due","Not verified - due","Not verified"),IF(M50&lt;&gt;0,"Discrepancy",IF(L50="Working","Verified OK","Verified - "&amp;IF(L50="","condition not noted",L50)))))</f>
        <v/>
      </c>
      <c r="Q50" s="8"/>
    </row>
    <row r="51" customFormat="false" ht="15" hidden="false" customHeight="false" outlineLevel="0" collapsed="false">
      <c r="A51" s="21"/>
      <c r="B51" s="8"/>
      <c r="C51" s="8"/>
      <c r="D51" s="8"/>
      <c r="E51" s="8"/>
      <c r="F51" s="18"/>
      <c r="G51" s="19"/>
      <c r="H51" s="17"/>
      <c r="I51" s="18"/>
      <c r="J51" s="17"/>
      <c r="K51" s="8"/>
      <c r="L51" s="8"/>
      <c r="M51" s="22" t="str">
        <f aca="false">IF(OR(A51="",J51=""),"",N(I51)-N(F51))</f>
        <v/>
      </c>
      <c r="N51" s="23" t="str">
        <f aca="false">IF(M51="","",IF(N(F51)=0,0,G51/F51*M51))</f>
        <v/>
      </c>
      <c r="O51" s="10" t="str">
        <f aca="false">IF(A51="","",IF(OR(H51="",EDATE(H51,12*Settings!$C$7)&lt;=Settings!$C$6),"Due","Not due"))</f>
        <v/>
      </c>
      <c r="P51" s="10" t="str">
        <f aca="false">IF(A51="","",IF(J51="",IF(O51="Due","Not verified - due","Not verified"),IF(M51&lt;&gt;0,"Discrepancy",IF(L51="Working","Verified OK","Verified - "&amp;IF(L51="","condition not noted",L51)))))</f>
        <v/>
      </c>
      <c r="Q51" s="8"/>
    </row>
    <row r="52" customFormat="false" ht="15" hidden="false" customHeight="false" outlineLevel="0" collapsed="false">
      <c r="A52" s="21"/>
      <c r="B52" s="8"/>
      <c r="C52" s="8"/>
      <c r="D52" s="8"/>
      <c r="E52" s="8"/>
      <c r="F52" s="18"/>
      <c r="G52" s="19"/>
      <c r="H52" s="17"/>
      <c r="I52" s="18"/>
      <c r="J52" s="17"/>
      <c r="K52" s="8"/>
      <c r="L52" s="8"/>
      <c r="M52" s="22" t="str">
        <f aca="false">IF(OR(A52="",J52=""),"",N(I52)-N(F52))</f>
        <v/>
      </c>
      <c r="N52" s="23" t="str">
        <f aca="false">IF(M52="","",IF(N(F52)=0,0,G52/F52*M52))</f>
        <v/>
      </c>
      <c r="O52" s="10" t="str">
        <f aca="false">IF(A52="","",IF(OR(H52="",EDATE(H52,12*Settings!$C$7)&lt;=Settings!$C$6),"Due","Not due"))</f>
        <v/>
      </c>
      <c r="P52" s="10" t="str">
        <f aca="false">IF(A52="","",IF(J52="",IF(O52="Due","Not verified - due","Not verified"),IF(M52&lt;&gt;0,"Discrepancy",IF(L52="Working","Verified OK","Verified - "&amp;IF(L52="","condition not noted",L52)))))</f>
        <v/>
      </c>
      <c r="Q52" s="8"/>
    </row>
    <row r="53" customFormat="false" ht="15" hidden="false" customHeight="false" outlineLevel="0" collapsed="false">
      <c r="A53" s="21"/>
      <c r="B53" s="8"/>
      <c r="C53" s="8"/>
      <c r="D53" s="8"/>
      <c r="E53" s="8"/>
      <c r="F53" s="18"/>
      <c r="G53" s="19"/>
      <c r="H53" s="17"/>
      <c r="I53" s="18"/>
      <c r="J53" s="17"/>
      <c r="K53" s="8"/>
      <c r="L53" s="8"/>
      <c r="M53" s="22" t="str">
        <f aca="false">IF(OR(A53="",J53=""),"",N(I53)-N(F53))</f>
        <v/>
      </c>
      <c r="N53" s="23" t="str">
        <f aca="false">IF(M53="","",IF(N(F53)=0,0,G53/F53*M53))</f>
        <v/>
      </c>
      <c r="O53" s="10" t="str">
        <f aca="false">IF(A53="","",IF(OR(H53="",EDATE(H53,12*Settings!$C$7)&lt;=Settings!$C$6),"Due","Not due"))</f>
        <v/>
      </c>
      <c r="P53" s="10" t="str">
        <f aca="false">IF(A53="","",IF(J53="",IF(O53="Due","Not verified - due","Not verified"),IF(M53&lt;&gt;0,"Discrepancy",IF(L53="Working","Verified OK","Verified - "&amp;IF(L53="","condition not noted",L53)))))</f>
        <v/>
      </c>
      <c r="Q53" s="8"/>
    </row>
    <row r="54" customFormat="false" ht="15" hidden="false" customHeight="false" outlineLevel="0" collapsed="false">
      <c r="A54" s="21"/>
      <c r="B54" s="8"/>
      <c r="C54" s="8"/>
      <c r="D54" s="8"/>
      <c r="E54" s="8"/>
      <c r="F54" s="18"/>
      <c r="G54" s="19"/>
      <c r="H54" s="17"/>
      <c r="I54" s="18"/>
      <c r="J54" s="17"/>
      <c r="K54" s="8"/>
      <c r="L54" s="8"/>
      <c r="M54" s="22" t="str">
        <f aca="false">IF(OR(A54="",J54=""),"",N(I54)-N(F54))</f>
        <v/>
      </c>
      <c r="N54" s="23" t="str">
        <f aca="false">IF(M54="","",IF(N(F54)=0,0,G54/F54*M54))</f>
        <v/>
      </c>
      <c r="O54" s="10" t="str">
        <f aca="false">IF(A54="","",IF(OR(H54="",EDATE(H54,12*Settings!$C$7)&lt;=Settings!$C$6),"Due","Not due"))</f>
        <v/>
      </c>
      <c r="P54" s="10" t="str">
        <f aca="false">IF(A54="","",IF(J54="",IF(O54="Due","Not verified - due","Not verified"),IF(M54&lt;&gt;0,"Discrepancy",IF(L54="Working","Verified OK","Verified - "&amp;IF(L54="","condition not noted",L54)))))</f>
        <v/>
      </c>
      <c r="Q54" s="8"/>
    </row>
    <row r="55" customFormat="false" ht="15" hidden="false" customHeight="false" outlineLevel="0" collapsed="false">
      <c r="A55" s="21"/>
      <c r="B55" s="8"/>
      <c r="C55" s="8"/>
      <c r="D55" s="8"/>
      <c r="E55" s="8"/>
      <c r="F55" s="18"/>
      <c r="G55" s="19"/>
      <c r="H55" s="17"/>
      <c r="I55" s="18"/>
      <c r="J55" s="17"/>
      <c r="K55" s="8"/>
      <c r="L55" s="8"/>
      <c r="M55" s="22" t="str">
        <f aca="false">IF(OR(A55="",J55=""),"",N(I55)-N(F55))</f>
        <v/>
      </c>
      <c r="N55" s="23" t="str">
        <f aca="false">IF(M55="","",IF(N(F55)=0,0,G55/F55*M55))</f>
        <v/>
      </c>
      <c r="O55" s="10" t="str">
        <f aca="false">IF(A55="","",IF(OR(H55="",EDATE(H55,12*Settings!$C$7)&lt;=Settings!$C$6),"Due","Not due"))</f>
        <v/>
      </c>
      <c r="P55" s="10" t="str">
        <f aca="false">IF(A55="","",IF(J55="",IF(O55="Due","Not verified - due","Not verified"),IF(M55&lt;&gt;0,"Discrepancy",IF(L55="Working","Verified OK","Verified - "&amp;IF(L55="","condition not noted",L55)))))</f>
        <v/>
      </c>
      <c r="Q55" s="8"/>
    </row>
    <row r="56" customFormat="false" ht="15" hidden="false" customHeight="false" outlineLevel="0" collapsed="false">
      <c r="A56" s="21"/>
      <c r="B56" s="8"/>
      <c r="C56" s="8"/>
      <c r="D56" s="8"/>
      <c r="E56" s="8"/>
      <c r="F56" s="18"/>
      <c r="G56" s="19"/>
      <c r="H56" s="17"/>
      <c r="I56" s="18"/>
      <c r="J56" s="17"/>
      <c r="K56" s="8"/>
      <c r="L56" s="8"/>
      <c r="M56" s="22" t="str">
        <f aca="false">IF(OR(A56="",J56=""),"",N(I56)-N(F56))</f>
        <v/>
      </c>
      <c r="N56" s="23" t="str">
        <f aca="false">IF(M56="","",IF(N(F56)=0,0,G56/F56*M56))</f>
        <v/>
      </c>
      <c r="O56" s="10" t="str">
        <f aca="false">IF(A56="","",IF(OR(H56="",EDATE(H56,12*Settings!$C$7)&lt;=Settings!$C$6),"Due","Not due"))</f>
        <v/>
      </c>
      <c r="P56" s="10" t="str">
        <f aca="false">IF(A56="","",IF(J56="",IF(O56="Due","Not verified - due","Not verified"),IF(M56&lt;&gt;0,"Discrepancy",IF(L56="Working","Verified OK","Verified - "&amp;IF(L56="","condition not noted",L56)))))</f>
        <v/>
      </c>
      <c r="Q56" s="8"/>
    </row>
    <row r="57" customFormat="false" ht="15" hidden="false" customHeight="false" outlineLevel="0" collapsed="false">
      <c r="A57" s="21"/>
      <c r="B57" s="8"/>
      <c r="C57" s="8"/>
      <c r="D57" s="8"/>
      <c r="E57" s="8"/>
      <c r="F57" s="18"/>
      <c r="G57" s="19"/>
      <c r="H57" s="17"/>
      <c r="I57" s="18"/>
      <c r="J57" s="17"/>
      <c r="K57" s="8"/>
      <c r="L57" s="8"/>
      <c r="M57" s="22" t="str">
        <f aca="false">IF(OR(A57="",J57=""),"",N(I57)-N(F57))</f>
        <v/>
      </c>
      <c r="N57" s="23" t="str">
        <f aca="false">IF(M57="","",IF(N(F57)=0,0,G57/F57*M57))</f>
        <v/>
      </c>
      <c r="O57" s="10" t="str">
        <f aca="false">IF(A57="","",IF(OR(H57="",EDATE(H57,12*Settings!$C$7)&lt;=Settings!$C$6),"Due","Not due"))</f>
        <v/>
      </c>
      <c r="P57" s="10" t="str">
        <f aca="false">IF(A57="","",IF(J57="",IF(O57="Due","Not verified - due","Not verified"),IF(M57&lt;&gt;0,"Discrepancy",IF(L57="Working","Verified OK","Verified - "&amp;IF(L57="","condition not noted",L57)))))</f>
        <v/>
      </c>
      <c r="Q57" s="8"/>
    </row>
    <row r="58" customFormat="false" ht="15" hidden="false" customHeight="false" outlineLevel="0" collapsed="false">
      <c r="A58" s="21"/>
      <c r="B58" s="8"/>
      <c r="C58" s="8"/>
      <c r="D58" s="8"/>
      <c r="E58" s="8"/>
      <c r="F58" s="18"/>
      <c r="G58" s="19"/>
      <c r="H58" s="17"/>
      <c r="I58" s="18"/>
      <c r="J58" s="17"/>
      <c r="K58" s="8"/>
      <c r="L58" s="8"/>
      <c r="M58" s="22" t="str">
        <f aca="false">IF(OR(A58="",J58=""),"",N(I58)-N(F58))</f>
        <v/>
      </c>
      <c r="N58" s="23" t="str">
        <f aca="false">IF(M58="","",IF(N(F58)=0,0,G58/F58*M58))</f>
        <v/>
      </c>
      <c r="O58" s="10" t="str">
        <f aca="false">IF(A58="","",IF(OR(H58="",EDATE(H58,12*Settings!$C$7)&lt;=Settings!$C$6),"Due","Not due"))</f>
        <v/>
      </c>
      <c r="P58" s="10" t="str">
        <f aca="false">IF(A58="","",IF(J58="",IF(O58="Due","Not verified - due","Not verified"),IF(M58&lt;&gt;0,"Discrepancy",IF(L58="Working","Verified OK","Verified - "&amp;IF(L58="","condition not noted",L58)))))</f>
        <v/>
      </c>
      <c r="Q58" s="8"/>
    </row>
    <row r="59" customFormat="false" ht="15" hidden="false" customHeight="false" outlineLevel="0" collapsed="false">
      <c r="A59" s="21"/>
      <c r="B59" s="8"/>
      <c r="C59" s="8"/>
      <c r="D59" s="8"/>
      <c r="E59" s="8"/>
      <c r="F59" s="18"/>
      <c r="G59" s="19"/>
      <c r="H59" s="17"/>
      <c r="I59" s="18"/>
      <c r="J59" s="17"/>
      <c r="K59" s="8"/>
      <c r="L59" s="8"/>
      <c r="M59" s="22" t="str">
        <f aca="false">IF(OR(A59="",J59=""),"",N(I59)-N(F59))</f>
        <v/>
      </c>
      <c r="N59" s="23" t="str">
        <f aca="false">IF(M59="","",IF(N(F59)=0,0,G59/F59*M59))</f>
        <v/>
      </c>
      <c r="O59" s="10" t="str">
        <f aca="false">IF(A59="","",IF(OR(H59="",EDATE(H59,12*Settings!$C$7)&lt;=Settings!$C$6),"Due","Not due"))</f>
        <v/>
      </c>
      <c r="P59" s="10" t="str">
        <f aca="false">IF(A59="","",IF(J59="",IF(O59="Due","Not verified - due","Not verified"),IF(M59&lt;&gt;0,"Discrepancy",IF(L59="Working","Verified OK","Verified - "&amp;IF(L59="","condition not noted",L59)))))</f>
        <v/>
      </c>
      <c r="Q59" s="8"/>
    </row>
    <row r="60" customFormat="false" ht="15" hidden="false" customHeight="false" outlineLevel="0" collapsed="false">
      <c r="A60" s="21"/>
      <c r="B60" s="8"/>
      <c r="C60" s="8"/>
      <c r="D60" s="8"/>
      <c r="E60" s="8"/>
      <c r="F60" s="18"/>
      <c r="G60" s="19"/>
      <c r="H60" s="17"/>
      <c r="I60" s="18"/>
      <c r="J60" s="17"/>
      <c r="K60" s="8"/>
      <c r="L60" s="8"/>
      <c r="M60" s="22" t="str">
        <f aca="false">IF(OR(A60="",J60=""),"",N(I60)-N(F60))</f>
        <v/>
      </c>
      <c r="N60" s="23" t="str">
        <f aca="false">IF(M60="","",IF(N(F60)=0,0,G60/F60*M60))</f>
        <v/>
      </c>
      <c r="O60" s="10" t="str">
        <f aca="false">IF(A60="","",IF(OR(H60="",EDATE(H60,12*Settings!$C$7)&lt;=Settings!$C$6),"Due","Not due"))</f>
        <v/>
      </c>
      <c r="P60" s="10" t="str">
        <f aca="false">IF(A60="","",IF(J60="",IF(O60="Due","Not verified - due","Not verified"),IF(M60&lt;&gt;0,"Discrepancy",IF(L60="Working","Verified OK","Verified - "&amp;IF(L60="","condition not noted",L60)))))</f>
        <v/>
      </c>
      <c r="Q60" s="8"/>
    </row>
    <row r="61" customFormat="false" ht="15" hidden="false" customHeight="false" outlineLevel="0" collapsed="false">
      <c r="A61" s="21"/>
      <c r="B61" s="8"/>
      <c r="C61" s="8"/>
      <c r="D61" s="8"/>
      <c r="E61" s="8"/>
      <c r="F61" s="18"/>
      <c r="G61" s="19"/>
      <c r="H61" s="17"/>
      <c r="I61" s="18"/>
      <c r="J61" s="17"/>
      <c r="K61" s="8"/>
      <c r="L61" s="8"/>
      <c r="M61" s="22" t="str">
        <f aca="false">IF(OR(A61="",J61=""),"",N(I61)-N(F61))</f>
        <v/>
      </c>
      <c r="N61" s="23" t="str">
        <f aca="false">IF(M61="","",IF(N(F61)=0,0,G61/F61*M61))</f>
        <v/>
      </c>
      <c r="O61" s="10" t="str">
        <f aca="false">IF(A61="","",IF(OR(H61="",EDATE(H61,12*Settings!$C$7)&lt;=Settings!$C$6),"Due","Not due"))</f>
        <v/>
      </c>
      <c r="P61" s="10" t="str">
        <f aca="false">IF(A61="","",IF(J61="",IF(O61="Due","Not verified - due","Not verified"),IF(M61&lt;&gt;0,"Discrepancy",IF(L61="Working","Verified OK","Verified - "&amp;IF(L61="","condition not noted",L61)))))</f>
        <v/>
      </c>
      <c r="Q61" s="8"/>
    </row>
    <row r="62" customFormat="false" ht="15" hidden="false" customHeight="false" outlineLevel="0" collapsed="false">
      <c r="A62" s="21"/>
      <c r="B62" s="8"/>
      <c r="C62" s="8"/>
      <c r="D62" s="8"/>
      <c r="E62" s="8"/>
      <c r="F62" s="18"/>
      <c r="G62" s="19"/>
      <c r="H62" s="17"/>
      <c r="I62" s="18"/>
      <c r="J62" s="17"/>
      <c r="K62" s="8"/>
      <c r="L62" s="8"/>
      <c r="M62" s="22" t="str">
        <f aca="false">IF(OR(A62="",J62=""),"",N(I62)-N(F62))</f>
        <v/>
      </c>
      <c r="N62" s="23" t="str">
        <f aca="false">IF(M62="","",IF(N(F62)=0,0,G62/F62*M62))</f>
        <v/>
      </c>
      <c r="O62" s="10" t="str">
        <f aca="false">IF(A62="","",IF(OR(H62="",EDATE(H62,12*Settings!$C$7)&lt;=Settings!$C$6),"Due","Not due"))</f>
        <v/>
      </c>
      <c r="P62" s="10" t="str">
        <f aca="false">IF(A62="","",IF(J62="",IF(O62="Due","Not verified - due","Not verified"),IF(M62&lt;&gt;0,"Discrepancy",IF(L62="Working","Verified OK","Verified - "&amp;IF(L62="","condition not noted",L62)))))</f>
        <v/>
      </c>
      <c r="Q62" s="8"/>
    </row>
    <row r="63" customFormat="false" ht="15" hidden="false" customHeight="false" outlineLevel="0" collapsed="false">
      <c r="A63" s="21"/>
      <c r="B63" s="8"/>
      <c r="C63" s="8"/>
      <c r="D63" s="8"/>
      <c r="E63" s="8"/>
      <c r="F63" s="18"/>
      <c r="G63" s="19"/>
      <c r="H63" s="17"/>
      <c r="I63" s="18"/>
      <c r="J63" s="17"/>
      <c r="K63" s="8"/>
      <c r="L63" s="8"/>
      <c r="M63" s="22" t="str">
        <f aca="false">IF(OR(A63="",J63=""),"",N(I63)-N(F63))</f>
        <v/>
      </c>
      <c r="N63" s="23" t="str">
        <f aca="false">IF(M63="","",IF(N(F63)=0,0,G63/F63*M63))</f>
        <v/>
      </c>
      <c r="O63" s="10" t="str">
        <f aca="false">IF(A63="","",IF(OR(H63="",EDATE(H63,12*Settings!$C$7)&lt;=Settings!$C$6),"Due","Not due"))</f>
        <v/>
      </c>
      <c r="P63" s="10" t="str">
        <f aca="false">IF(A63="","",IF(J63="",IF(O63="Due","Not verified - due","Not verified"),IF(M63&lt;&gt;0,"Discrepancy",IF(L63="Working","Verified OK","Verified - "&amp;IF(L63="","condition not noted",L63)))))</f>
        <v/>
      </c>
      <c r="Q63" s="8"/>
    </row>
    <row r="64" customFormat="false" ht="15" hidden="false" customHeight="false" outlineLevel="0" collapsed="false">
      <c r="A64" s="21"/>
      <c r="B64" s="8"/>
      <c r="C64" s="8"/>
      <c r="D64" s="8"/>
      <c r="E64" s="8"/>
      <c r="F64" s="18"/>
      <c r="G64" s="19"/>
      <c r="H64" s="17"/>
      <c r="I64" s="18"/>
      <c r="J64" s="17"/>
      <c r="K64" s="8"/>
      <c r="L64" s="8"/>
      <c r="M64" s="22" t="str">
        <f aca="false">IF(OR(A64="",J64=""),"",N(I64)-N(F64))</f>
        <v/>
      </c>
      <c r="N64" s="23" t="str">
        <f aca="false">IF(M64="","",IF(N(F64)=0,0,G64/F64*M64))</f>
        <v/>
      </c>
      <c r="O64" s="10" t="str">
        <f aca="false">IF(A64="","",IF(OR(H64="",EDATE(H64,12*Settings!$C$7)&lt;=Settings!$C$6),"Due","Not due"))</f>
        <v/>
      </c>
      <c r="P64" s="10" t="str">
        <f aca="false">IF(A64="","",IF(J64="",IF(O64="Due","Not verified - due","Not verified"),IF(M64&lt;&gt;0,"Discrepancy",IF(L64="Working","Verified OK","Verified - "&amp;IF(L64="","condition not noted",L64)))))</f>
        <v/>
      </c>
      <c r="Q64" s="8"/>
    </row>
    <row r="65" customFormat="false" ht="15" hidden="false" customHeight="false" outlineLevel="0" collapsed="false">
      <c r="A65" s="21"/>
      <c r="B65" s="8"/>
      <c r="C65" s="8"/>
      <c r="D65" s="8"/>
      <c r="E65" s="8"/>
      <c r="F65" s="18"/>
      <c r="G65" s="19"/>
      <c r="H65" s="17"/>
      <c r="I65" s="18"/>
      <c r="J65" s="17"/>
      <c r="K65" s="8"/>
      <c r="L65" s="8"/>
      <c r="M65" s="22" t="str">
        <f aca="false">IF(OR(A65="",J65=""),"",N(I65)-N(F65))</f>
        <v/>
      </c>
      <c r="N65" s="23" t="str">
        <f aca="false">IF(M65="","",IF(N(F65)=0,0,G65/F65*M65))</f>
        <v/>
      </c>
      <c r="O65" s="10" t="str">
        <f aca="false">IF(A65="","",IF(OR(H65="",EDATE(H65,12*Settings!$C$7)&lt;=Settings!$C$6),"Due","Not due"))</f>
        <v/>
      </c>
      <c r="P65" s="10" t="str">
        <f aca="false">IF(A65="","",IF(J65="",IF(O65="Due","Not verified - due","Not verified"),IF(M65&lt;&gt;0,"Discrepancy",IF(L65="Working","Verified OK","Verified - "&amp;IF(L65="","condition not noted",L65)))))</f>
        <v/>
      </c>
      <c r="Q65" s="8"/>
    </row>
    <row r="66" customFormat="false" ht="15" hidden="false" customHeight="false" outlineLevel="0" collapsed="false">
      <c r="A66" s="21"/>
      <c r="B66" s="8"/>
      <c r="C66" s="8"/>
      <c r="D66" s="8"/>
      <c r="E66" s="8"/>
      <c r="F66" s="18"/>
      <c r="G66" s="19"/>
      <c r="H66" s="17"/>
      <c r="I66" s="18"/>
      <c r="J66" s="17"/>
      <c r="K66" s="8"/>
      <c r="L66" s="8"/>
      <c r="M66" s="22" t="str">
        <f aca="false">IF(OR(A66="",J66=""),"",N(I66)-N(F66))</f>
        <v/>
      </c>
      <c r="N66" s="23" t="str">
        <f aca="false">IF(M66="","",IF(N(F66)=0,0,G66/F66*M66))</f>
        <v/>
      </c>
      <c r="O66" s="10" t="str">
        <f aca="false">IF(A66="","",IF(OR(H66="",EDATE(H66,12*Settings!$C$7)&lt;=Settings!$C$6),"Due","Not due"))</f>
        <v/>
      </c>
      <c r="P66" s="10" t="str">
        <f aca="false">IF(A66="","",IF(J66="",IF(O66="Due","Not verified - due","Not verified"),IF(M66&lt;&gt;0,"Discrepancy",IF(L66="Working","Verified OK","Verified - "&amp;IF(L66="","condition not noted",L66)))))</f>
        <v/>
      </c>
      <c r="Q66" s="8"/>
    </row>
    <row r="67" customFormat="false" ht="15" hidden="false" customHeight="false" outlineLevel="0" collapsed="false">
      <c r="A67" s="21"/>
      <c r="B67" s="8"/>
      <c r="C67" s="8"/>
      <c r="D67" s="8"/>
      <c r="E67" s="8"/>
      <c r="F67" s="18"/>
      <c r="G67" s="19"/>
      <c r="H67" s="17"/>
      <c r="I67" s="18"/>
      <c r="J67" s="17"/>
      <c r="K67" s="8"/>
      <c r="L67" s="8"/>
      <c r="M67" s="22" t="str">
        <f aca="false">IF(OR(A67="",J67=""),"",N(I67)-N(F67))</f>
        <v/>
      </c>
      <c r="N67" s="23" t="str">
        <f aca="false">IF(M67="","",IF(N(F67)=0,0,G67/F67*M67))</f>
        <v/>
      </c>
      <c r="O67" s="10" t="str">
        <f aca="false">IF(A67="","",IF(OR(H67="",EDATE(H67,12*Settings!$C$7)&lt;=Settings!$C$6),"Due","Not due"))</f>
        <v/>
      </c>
      <c r="P67" s="10" t="str">
        <f aca="false">IF(A67="","",IF(J67="",IF(O67="Due","Not verified - due","Not verified"),IF(M67&lt;&gt;0,"Discrepancy",IF(L67="Working","Verified OK","Verified - "&amp;IF(L67="","condition not noted",L67)))))</f>
        <v/>
      </c>
      <c r="Q67" s="8"/>
    </row>
    <row r="68" customFormat="false" ht="15" hidden="false" customHeight="false" outlineLevel="0" collapsed="false">
      <c r="A68" s="21"/>
      <c r="B68" s="8"/>
      <c r="C68" s="8"/>
      <c r="D68" s="8"/>
      <c r="E68" s="8"/>
      <c r="F68" s="18"/>
      <c r="G68" s="19"/>
      <c r="H68" s="17"/>
      <c r="I68" s="18"/>
      <c r="J68" s="17"/>
      <c r="K68" s="8"/>
      <c r="L68" s="8"/>
      <c r="M68" s="22" t="str">
        <f aca="false">IF(OR(A68="",J68=""),"",N(I68)-N(F68))</f>
        <v/>
      </c>
      <c r="N68" s="23" t="str">
        <f aca="false">IF(M68="","",IF(N(F68)=0,0,G68/F68*M68))</f>
        <v/>
      </c>
      <c r="O68" s="10" t="str">
        <f aca="false">IF(A68="","",IF(OR(H68="",EDATE(H68,12*Settings!$C$7)&lt;=Settings!$C$6),"Due","Not due"))</f>
        <v/>
      </c>
      <c r="P68" s="10" t="str">
        <f aca="false">IF(A68="","",IF(J68="",IF(O68="Due","Not verified - due","Not verified"),IF(M68&lt;&gt;0,"Discrepancy",IF(L68="Working","Verified OK","Verified - "&amp;IF(L68="","condition not noted",L68)))))</f>
        <v/>
      </c>
      <c r="Q68" s="8"/>
    </row>
    <row r="69" customFormat="false" ht="15" hidden="false" customHeight="false" outlineLevel="0" collapsed="false">
      <c r="A69" s="21"/>
      <c r="B69" s="8"/>
      <c r="C69" s="8"/>
      <c r="D69" s="8"/>
      <c r="E69" s="8"/>
      <c r="F69" s="18"/>
      <c r="G69" s="19"/>
      <c r="H69" s="17"/>
      <c r="I69" s="18"/>
      <c r="J69" s="17"/>
      <c r="K69" s="8"/>
      <c r="L69" s="8"/>
      <c r="M69" s="22" t="str">
        <f aca="false">IF(OR(A69="",J69=""),"",N(I69)-N(F69))</f>
        <v/>
      </c>
      <c r="N69" s="23" t="str">
        <f aca="false">IF(M69="","",IF(N(F69)=0,0,G69/F69*M69))</f>
        <v/>
      </c>
      <c r="O69" s="10" t="str">
        <f aca="false">IF(A69="","",IF(OR(H69="",EDATE(H69,12*Settings!$C$7)&lt;=Settings!$C$6),"Due","Not due"))</f>
        <v/>
      </c>
      <c r="P69" s="10" t="str">
        <f aca="false">IF(A69="","",IF(J69="",IF(O69="Due","Not verified - due","Not verified"),IF(M69&lt;&gt;0,"Discrepancy",IF(L69="Working","Verified OK","Verified - "&amp;IF(L69="","condition not noted",L69)))))</f>
        <v/>
      </c>
      <c r="Q69" s="8"/>
    </row>
    <row r="70" customFormat="false" ht="15" hidden="false" customHeight="false" outlineLevel="0" collapsed="false">
      <c r="A70" s="21"/>
      <c r="B70" s="8"/>
      <c r="C70" s="8"/>
      <c r="D70" s="8"/>
      <c r="E70" s="8"/>
      <c r="F70" s="18"/>
      <c r="G70" s="19"/>
      <c r="H70" s="17"/>
      <c r="I70" s="18"/>
      <c r="J70" s="17"/>
      <c r="K70" s="8"/>
      <c r="L70" s="8"/>
      <c r="M70" s="22" t="str">
        <f aca="false">IF(OR(A70="",J70=""),"",N(I70)-N(F70))</f>
        <v/>
      </c>
      <c r="N70" s="23" t="str">
        <f aca="false">IF(M70="","",IF(N(F70)=0,0,G70/F70*M70))</f>
        <v/>
      </c>
      <c r="O70" s="10" t="str">
        <f aca="false">IF(A70="","",IF(OR(H70="",EDATE(H70,12*Settings!$C$7)&lt;=Settings!$C$6),"Due","Not due"))</f>
        <v/>
      </c>
      <c r="P70" s="10" t="str">
        <f aca="false">IF(A70="","",IF(J70="",IF(O70="Due","Not verified - due","Not verified"),IF(M70&lt;&gt;0,"Discrepancy",IF(L70="Working","Verified OK","Verified - "&amp;IF(L70="","condition not noted",L70)))))</f>
        <v/>
      </c>
      <c r="Q70" s="8"/>
    </row>
    <row r="71" customFormat="false" ht="15" hidden="false" customHeight="false" outlineLevel="0" collapsed="false">
      <c r="A71" s="21"/>
      <c r="B71" s="8"/>
      <c r="C71" s="8"/>
      <c r="D71" s="8"/>
      <c r="E71" s="8"/>
      <c r="F71" s="18"/>
      <c r="G71" s="19"/>
      <c r="H71" s="17"/>
      <c r="I71" s="18"/>
      <c r="J71" s="17"/>
      <c r="K71" s="8"/>
      <c r="L71" s="8"/>
      <c r="M71" s="22" t="str">
        <f aca="false">IF(OR(A71="",J71=""),"",N(I71)-N(F71))</f>
        <v/>
      </c>
      <c r="N71" s="23" t="str">
        <f aca="false">IF(M71="","",IF(N(F71)=0,0,G71/F71*M71))</f>
        <v/>
      </c>
      <c r="O71" s="10" t="str">
        <f aca="false">IF(A71="","",IF(OR(H71="",EDATE(H71,12*Settings!$C$7)&lt;=Settings!$C$6),"Due","Not due"))</f>
        <v/>
      </c>
      <c r="P71" s="10" t="str">
        <f aca="false">IF(A71="","",IF(J71="",IF(O71="Due","Not verified - due","Not verified"),IF(M71&lt;&gt;0,"Discrepancy",IF(L71="Working","Verified OK","Verified - "&amp;IF(L71="","condition not noted",L71)))))</f>
        <v/>
      </c>
      <c r="Q71" s="8"/>
    </row>
    <row r="72" customFormat="false" ht="15" hidden="false" customHeight="false" outlineLevel="0" collapsed="false">
      <c r="A72" s="21"/>
      <c r="B72" s="8"/>
      <c r="C72" s="8"/>
      <c r="D72" s="8"/>
      <c r="E72" s="8"/>
      <c r="F72" s="18"/>
      <c r="G72" s="19"/>
      <c r="H72" s="17"/>
      <c r="I72" s="18"/>
      <c r="J72" s="17"/>
      <c r="K72" s="8"/>
      <c r="L72" s="8"/>
      <c r="M72" s="22" t="str">
        <f aca="false">IF(OR(A72="",J72=""),"",N(I72)-N(F72))</f>
        <v/>
      </c>
      <c r="N72" s="23" t="str">
        <f aca="false">IF(M72="","",IF(N(F72)=0,0,G72/F72*M72))</f>
        <v/>
      </c>
      <c r="O72" s="10" t="str">
        <f aca="false">IF(A72="","",IF(OR(H72="",EDATE(H72,12*Settings!$C$7)&lt;=Settings!$C$6),"Due","Not due"))</f>
        <v/>
      </c>
      <c r="P72" s="10" t="str">
        <f aca="false">IF(A72="","",IF(J72="",IF(O72="Due","Not verified - due","Not verified"),IF(M72&lt;&gt;0,"Discrepancy",IF(L72="Working","Verified OK","Verified - "&amp;IF(L72="","condition not noted",L72)))))</f>
        <v/>
      </c>
      <c r="Q72" s="8"/>
    </row>
    <row r="73" customFormat="false" ht="15" hidden="false" customHeight="false" outlineLevel="0" collapsed="false">
      <c r="A73" s="21"/>
      <c r="B73" s="8"/>
      <c r="C73" s="8"/>
      <c r="D73" s="8"/>
      <c r="E73" s="8"/>
      <c r="F73" s="18"/>
      <c r="G73" s="19"/>
      <c r="H73" s="17"/>
      <c r="I73" s="18"/>
      <c r="J73" s="17"/>
      <c r="K73" s="8"/>
      <c r="L73" s="8"/>
      <c r="M73" s="22" t="str">
        <f aca="false">IF(OR(A73="",J73=""),"",N(I73)-N(F73))</f>
        <v/>
      </c>
      <c r="N73" s="23" t="str">
        <f aca="false">IF(M73="","",IF(N(F73)=0,0,G73/F73*M73))</f>
        <v/>
      </c>
      <c r="O73" s="10" t="str">
        <f aca="false">IF(A73="","",IF(OR(H73="",EDATE(H73,12*Settings!$C$7)&lt;=Settings!$C$6),"Due","Not due"))</f>
        <v/>
      </c>
      <c r="P73" s="10" t="str">
        <f aca="false">IF(A73="","",IF(J73="",IF(O73="Due","Not verified - due","Not verified"),IF(M73&lt;&gt;0,"Discrepancy",IF(L73="Working","Verified OK","Verified - "&amp;IF(L73="","condition not noted",L73)))))</f>
        <v/>
      </c>
      <c r="Q73" s="8"/>
    </row>
    <row r="74" customFormat="false" ht="15" hidden="false" customHeight="false" outlineLevel="0" collapsed="false">
      <c r="A74" s="21"/>
      <c r="B74" s="8"/>
      <c r="C74" s="8"/>
      <c r="D74" s="8"/>
      <c r="E74" s="8"/>
      <c r="F74" s="18"/>
      <c r="G74" s="19"/>
      <c r="H74" s="17"/>
      <c r="I74" s="18"/>
      <c r="J74" s="17"/>
      <c r="K74" s="8"/>
      <c r="L74" s="8"/>
      <c r="M74" s="22" t="str">
        <f aca="false">IF(OR(A74="",J74=""),"",N(I74)-N(F74))</f>
        <v/>
      </c>
      <c r="N74" s="23" t="str">
        <f aca="false">IF(M74="","",IF(N(F74)=0,0,G74/F74*M74))</f>
        <v/>
      </c>
      <c r="O74" s="10" t="str">
        <f aca="false">IF(A74="","",IF(OR(H74="",EDATE(H74,12*Settings!$C$7)&lt;=Settings!$C$6),"Due","Not due"))</f>
        <v/>
      </c>
      <c r="P74" s="10" t="str">
        <f aca="false">IF(A74="","",IF(J74="",IF(O74="Due","Not verified - due","Not verified"),IF(M74&lt;&gt;0,"Discrepancy",IF(L74="Working","Verified OK","Verified - "&amp;IF(L74="","condition not noted",L74)))))</f>
        <v/>
      </c>
      <c r="Q74" s="8"/>
    </row>
    <row r="75" customFormat="false" ht="15" hidden="false" customHeight="false" outlineLevel="0" collapsed="false">
      <c r="A75" s="21"/>
      <c r="B75" s="8"/>
      <c r="C75" s="8"/>
      <c r="D75" s="8"/>
      <c r="E75" s="8"/>
      <c r="F75" s="18"/>
      <c r="G75" s="19"/>
      <c r="H75" s="17"/>
      <c r="I75" s="18"/>
      <c r="J75" s="17"/>
      <c r="K75" s="8"/>
      <c r="L75" s="8"/>
      <c r="M75" s="22" t="str">
        <f aca="false">IF(OR(A75="",J75=""),"",N(I75)-N(F75))</f>
        <v/>
      </c>
      <c r="N75" s="23" t="str">
        <f aca="false">IF(M75="","",IF(N(F75)=0,0,G75/F75*M75))</f>
        <v/>
      </c>
      <c r="O75" s="10" t="str">
        <f aca="false">IF(A75="","",IF(OR(H75="",EDATE(H75,12*Settings!$C$7)&lt;=Settings!$C$6),"Due","Not due"))</f>
        <v/>
      </c>
      <c r="P75" s="10" t="str">
        <f aca="false">IF(A75="","",IF(J75="",IF(O75="Due","Not verified - due","Not verified"),IF(M75&lt;&gt;0,"Discrepancy",IF(L75="Working","Verified OK","Verified - "&amp;IF(L75="","condition not noted",L75)))))</f>
        <v/>
      </c>
      <c r="Q75" s="8"/>
    </row>
    <row r="76" customFormat="false" ht="15" hidden="false" customHeight="false" outlineLevel="0" collapsed="false">
      <c r="A76" s="21"/>
      <c r="B76" s="8"/>
      <c r="C76" s="8"/>
      <c r="D76" s="8"/>
      <c r="E76" s="8"/>
      <c r="F76" s="18"/>
      <c r="G76" s="19"/>
      <c r="H76" s="17"/>
      <c r="I76" s="18"/>
      <c r="J76" s="17"/>
      <c r="K76" s="8"/>
      <c r="L76" s="8"/>
      <c r="M76" s="22" t="str">
        <f aca="false">IF(OR(A76="",J76=""),"",N(I76)-N(F76))</f>
        <v/>
      </c>
      <c r="N76" s="23" t="str">
        <f aca="false">IF(M76="","",IF(N(F76)=0,0,G76/F76*M76))</f>
        <v/>
      </c>
      <c r="O76" s="10" t="str">
        <f aca="false">IF(A76="","",IF(OR(H76="",EDATE(H76,12*Settings!$C$7)&lt;=Settings!$C$6),"Due","Not due"))</f>
        <v/>
      </c>
      <c r="P76" s="10" t="str">
        <f aca="false">IF(A76="","",IF(J76="",IF(O76="Due","Not verified - due","Not verified"),IF(M76&lt;&gt;0,"Discrepancy",IF(L76="Working","Verified OK","Verified - "&amp;IF(L76="","condition not noted",L76)))))</f>
        <v/>
      </c>
      <c r="Q76" s="8"/>
    </row>
    <row r="77" customFormat="false" ht="15" hidden="false" customHeight="false" outlineLevel="0" collapsed="false">
      <c r="A77" s="21"/>
      <c r="B77" s="8"/>
      <c r="C77" s="8"/>
      <c r="D77" s="8"/>
      <c r="E77" s="8"/>
      <c r="F77" s="18"/>
      <c r="G77" s="19"/>
      <c r="H77" s="17"/>
      <c r="I77" s="18"/>
      <c r="J77" s="17"/>
      <c r="K77" s="8"/>
      <c r="L77" s="8"/>
      <c r="M77" s="22" t="str">
        <f aca="false">IF(OR(A77="",J77=""),"",N(I77)-N(F77))</f>
        <v/>
      </c>
      <c r="N77" s="23" t="str">
        <f aca="false">IF(M77="","",IF(N(F77)=0,0,G77/F77*M77))</f>
        <v/>
      </c>
      <c r="O77" s="10" t="str">
        <f aca="false">IF(A77="","",IF(OR(H77="",EDATE(H77,12*Settings!$C$7)&lt;=Settings!$C$6),"Due","Not due"))</f>
        <v/>
      </c>
      <c r="P77" s="10" t="str">
        <f aca="false">IF(A77="","",IF(J77="",IF(O77="Due","Not verified - due","Not verified"),IF(M77&lt;&gt;0,"Discrepancy",IF(L77="Working","Verified OK","Verified - "&amp;IF(L77="","condition not noted",L77)))))</f>
        <v/>
      </c>
      <c r="Q77" s="8"/>
    </row>
    <row r="78" customFormat="false" ht="15" hidden="false" customHeight="false" outlineLevel="0" collapsed="false">
      <c r="A78" s="21"/>
      <c r="B78" s="8"/>
      <c r="C78" s="8"/>
      <c r="D78" s="8"/>
      <c r="E78" s="8"/>
      <c r="F78" s="18"/>
      <c r="G78" s="19"/>
      <c r="H78" s="17"/>
      <c r="I78" s="18"/>
      <c r="J78" s="17"/>
      <c r="K78" s="8"/>
      <c r="L78" s="8"/>
      <c r="M78" s="22" t="str">
        <f aca="false">IF(OR(A78="",J78=""),"",N(I78)-N(F78))</f>
        <v/>
      </c>
      <c r="N78" s="23" t="str">
        <f aca="false">IF(M78="","",IF(N(F78)=0,0,G78/F78*M78))</f>
        <v/>
      </c>
      <c r="O78" s="10" t="str">
        <f aca="false">IF(A78="","",IF(OR(H78="",EDATE(H78,12*Settings!$C$7)&lt;=Settings!$C$6),"Due","Not due"))</f>
        <v/>
      </c>
      <c r="P78" s="10" t="str">
        <f aca="false">IF(A78="","",IF(J78="",IF(O78="Due","Not verified - due","Not verified"),IF(M78&lt;&gt;0,"Discrepancy",IF(L78="Working","Verified OK","Verified - "&amp;IF(L78="","condition not noted",L78)))))</f>
        <v/>
      </c>
      <c r="Q78" s="8"/>
    </row>
    <row r="79" customFormat="false" ht="15" hidden="false" customHeight="false" outlineLevel="0" collapsed="false">
      <c r="A79" s="21"/>
      <c r="B79" s="8"/>
      <c r="C79" s="8"/>
      <c r="D79" s="8"/>
      <c r="E79" s="8"/>
      <c r="F79" s="18"/>
      <c r="G79" s="19"/>
      <c r="H79" s="17"/>
      <c r="I79" s="18"/>
      <c r="J79" s="17"/>
      <c r="K79" s="8"/>
      <c r="L79" s="8"/>
      <c r="M79" s="22" t="str">
        <f aca="false">IF(OR(A79="",J79=""),"",N(I79)-N(F79))</f>
        <v/>
      </c>
      <c r="N79" s="23" t="str">
        <f aca="false">IF(M79="","",IF(N(F79)=0,0,G79/F79*M79))</f>
        <v/>
      </c>
      <c r="O79" s="10" t="str">
        <f aca="false">IF(A79="","",IF(OR(H79="",EDATE(H79,12*Settings!$C$7)&lt;=Settings!$C$6),"Due","Not due"))</f>
        <v/>
      </c>
      <c r="P79" s="10" t="str">
        <f aca="false">IF(A79="","",IF(J79="",IF(O79="Due","Not verified - due","Not verified"),IF(M79&lt;&gt;0,"Discrepancy",IF(L79="Working","Verified OK","Verified - "&amp;IF(L79="","condition not noted",L79)))))</f>
        <v/>
      </c>
      <c r="Q79" s="8"/>
    </row>
    <row r="80" customFormat="false" ht="15" hidden="false" customHeight="false" outlineLevel="0" collapsed="false">
      <c r="A80" s="21"/>
      <c r="B80" s="8"/>
      <c r="C80" s="8"/>
      <c r="D80" s="8"/>
      <c r="E80" s="8"/>
      <c r="F80" s="18"/>
      <c r="G80" s="19"/>
      <c r="H80" s="17"/>
      <c r="I80" s="18"/>
      <c r="J80" s="17"/>
      <c r="K80" s="8"/>
      <c r="L80" s="8"/>
      <c r="M80" s="22" t="str">
        <f aca="false">IF(OR(A80="",J80=""),"",N(I80)-N(F80))</f>
        <v/>
      </c>
      <c r="N80" s="23" t="str">
        <f aca="false">IF(M80="","",IF(N(F80)=0,0,G80/F80*M80))</f>
        <v/>
      </c>
      <c r="O80" s="10" t="str">
        <f aca="false">IF(A80="","",IF(OR(H80="",EDATE(H80,12*Settings!$C$7)&lt;=Settings!$C$6),"Due","Not due"))</f>
        <v/>
      </c>
      <c r="P80" s="10" t="str">
        <f aca="false">IF(A80="","",IF(J80="",IF(O80="Due","Not verified - due","Not verified"),IF(M80&lt;&gt;0,"Discrepancy",IF(L80="Working","Verified OK","Verified - "&amp;IF(L80="","condition not noted",L80)))))</f>
        <v/>
      </c>
      <c r="Q80" s="8"/>
    </row>
    <row r="81" customFormat="false" ht="15" hidden="false" customHeight="false" outlineLevel="0" collapsed="false">
      <c r="A81" s="21"/>
      <c r="B81" s="8"/>
      <c r="C81" s="8"/>
      <c r="D81" s="8"/>
      <c r="E81" s="8"/>
      <c r="F81" s="18"/>
      <c r="G81" s="19"/>
      <c r="H81" s="17"/>
      <c r="I81" s="18"/>
      <c r="J81" s="17"/>
      <c r="K81" s="8"/>
      <c r="L81" s="8"/>
      <c r="M81" s="22" t="str">
        <f aca="false">IF(OR(A81="",J81=""),"",N(I81)-N(F81))</f>
        <v/>
      </c>
      <c r="N81" s="23" t="str">
        <f aca="false">IF(M81="","",IF(N(F81)=0,0,G81/F81*M81))</f>
        <v/>
      </c>
      <c r="O81" s="10" t="str">
        <f aca="false">IF(A81="","",IF(OR(H81="",EDATE(H81,12*Settings!$C$7)&lt;=Settings!$C$6),"Due","Not due"))</f>
        <v/>
      </c>
      <c r="P81" s="10" t="str">
        <f aca="false">IF(A81="","",IF(J81="",IF(O81="Due","Not verified - due","Not verified"),IF(M81&lt;&gt;0,"Discrepancy",IF(L81="Working","Verified OK","Verified - "&amp;IF(L81="","condition not noted",L81)))))</f>
        <v/>
      </c>
      <c r="Q81" s="8"/>
    </row>
    <row r="82" customFormat="false" ht="15" hidden="false" customHeight="false" outlineLevel="0" collapsed="false">
      <c r="A82" s="21"/>
      <c r="B82" s="8"/>
      <c r="C82" s="8"/>
      <c r="D82" s="8"/>
      <c r="E82" s="8"/>
      <c r="F82" s="18"/>
      <c r="G82" s="19"/>
      <c r="H82" s="17"/>
      <c r="I82" s="18"/>
      <c r="J82" s="17"/>
      <c r="K82" s="8"/>
      <c r="L82" s="8"/>
      <c r="M82" s="22" t="str">
        <f aca="false">IF(OR(A82="",J82=""),"",N(I82)-N(F82))</f>
        <v/>
      </c>
      <c r="N82" s="23" t="str">
        <f aca="false">IF(M82="","",IF(N(F82)=0,0,G82/F82*M82))</f>
        <v/>
      </c>
      <c r="O82" s="10" t="str">
        <f aca="false">IF(A82="","",IF(OR(H82="",EDATE(H82,12*Settings!$C$7)&lt;=Settings!$C$6),"Due","Not due"))</f>
        <v/>
      </c>
      <c r="P82" s="10" t="str">
        <f aca="false">IF(A82="","",IF(J82="",IF(O82="Due","Not verified - due","Not verified"),IF(M82&lt;&gt;0,"Discrepancy",IF(L82="Working","Verified OK","Verified - "&amp;IF(L82="","condition not noted",L82)))))</f>
        <v/>
      </c>
      <c r="Q82" s="8"/>
    </row>
    <row r="83" customFormat="false" ht="15" hidden="false" customHeight="false" outlineLevel="0" collapsed="false">
      <c r="A83" s="21"/>
      <c r="B83" s="8"/>
      <c r="C83" s="8"/>
      <c r="D83" s="8"/>
      <c r="E83" s="8"/>
      <c r="F83" s="18"/>
      <c r="G83" s="19"/>
      <c r="H83" s="17"/>
      <c r="I83" s="18"/>
      <c r="J83" s="17"/>
      <c r="K83" s="8"/>
      <c r="L83" s="8"/>
      <c r="M83" s="22" t="str">
        <f aca="false">IF(OR(A83="",J83=""),"",N(I83)-N(F83))</f>
        <v/>
      </c>
      <c r="N83" s="23" t="str">
        <f aca="false">IF(M83="","",IF(N(F83)=0,0,G83/F83*M83))</f>
        <v/>
      </c>
      <c r="O83" s="10" t="str">
        <f aca="false">IF(A83="","",IF(OR(H83="",EDATE(H83,12*Settings!$C$7)&lt;=Settings!$C$6),"Due","Not due"))</f>
        <v/>
      </c>
      <c r="P83" s="10" t="str">
        <f aca="false">IF(A83="","",IF(J83="",IF(O83="Due","Not verified - due","Not verified"),IF(M83&lt;&gt;0,"Discrepancy",IF(L83="Working","Verified OK","Verified - "&amp;IF(L83="","condition not noted",L83)))))</f>
        <v/>
      </c>
      <c r="Q83" s="8"/>
    </row>
    <row r="84" customFormat="false" ht="15" hidden="false" customHeight="false" outlineLevel="0" collapsed="false">
      <c r="A84" s="21"/>
      <c r="B84" s="8"/>
      <c r="C84" s="8"/>
      <c r="D84" s="8"/>
      <c r="E84" s="8"/>
      <c r="F84" s="18"/>
      <c r="G84" s="19"/>
      <c r="H84" s="17"/>
      <c r="I84" s="18"/>
      <c r="J84" s="17"/>
      <c r="K84" s="8"/>
      <c r="L84" s="8"/>
      <c r="M84" s="22" t="str">
        <f aca="false">IF(OR(A84="",J84=""),"",N(I84)-N(F84))</f>
        <v/>
      </c>
      <c r="N84" s="23" t="str">
        <f aca="false">IF(M84="","",IF(N(F84)=0,0,G84/F84*M84))</f>
        <v/>
      </c>
      <c r="O84" s="10" t="str">
        <f aca="false">IF(A84="","",IF(OR(H84="",EDATE(H84,12*Settings!$C$7)&lt;=Settings!$C$6),"Due","Not due"))</f>
        <v/>
      </c>
      <c r="P84" s="10" t="str">
        <f aca="false">IF(A84="","",IF(J84="",IF(O84="Due","Not verified - due","Not verified"),IF(M84&lt;&gt;0,"Discrepancy",IF(L84="Working","Verified OK","Verified - "&amp;IF(L84="","condition not noted",L84)))))</f>
        <v/>
      </c>
      <c r="Q84" s="8"/>
    </row>
    <row r="85" customFormat="false" ht="15" hidden="false" customHeight="false" outlineLevel="0" collapsed="false">
      <c r="A85" s="21"/>
      <c r="B85" s="8"/>
      <c r="C85" s="8"/>
      <c r="D85" s="8"/>
      <c r="E85" s="8"/>
      <c r="F85" s="18"/>
      <c r="G85" s="19"/>
      <c r="H85" s="17"/>
      <c r="I85" s="18"/>
      <c r="J85" s="17"/>
      <c r="K85" s="8"/>
      <c r="L85" s="8"/>
      <c r="M85" s="22" t="str">
        <f aca="false">IF(OR(A85="",J85=""),"",N(I85)-N(F85))</f>
        <v/>
      </c>
      <c r="N85" s="23" t="str">
        <f aca="false">IF(M85="","",IF(N(F85)=0,0,G85/F85*M85))</f>
        <v/>
      </c>
      <c r="O85" s="10" t="str">
        <f aca="false">IF(A85="","",IF(OR(H85="",EDATE(H85,12*Settings!$C$7)&lt;=Settings!$C$6),"Due","Not due"))</f>
        <v/>
      </c>
      <c r="P85" s="10" t="str">
        <f aca="false">IF(A85="","",IF(J85="",IF(O85="Due","Not verified - due","Not verified"),IF(M85&lt;&gt;0,"Discrepancy",IF(L85="Working","Verified OK","Verified - "&amp;IF(L85="","condition not noted",L85)))))</f>
        <v/>
      </c>
      <c r="Q85" s="8"/>
    </row>
    <row r="86" customFormat="false" ht="15" hidden="false" customHeight="false" outlineLevel="0" collapsed="false">
      <c r="A86" s="21"/>
      <c r="B86" s="8"/>
      <c r="C86" s="8"/>
      <c r="D86" s="8"/>
      <c r="E86" s="8"/>
      <c r="F86" s="18"/>
      <c r="G86" s="19"/>
      <c r="H86" s="17"/>
      <c r="I86" s="18"/>
      <c r="J86" s="17"/>
      <c r="K86" s="8"/>
      <c r="L86" s="8"/>
      <c r="M86" s="22" t="str">
        <f aca="false">IF(OR(A86="",J86=""),"",N(I86)-N(F86))</f>
        <v/>
      </c>
      <c r="N86" s="23" t="str">
        <f aca="false">IF(M86="","",IF(N(F86)=0,0,G86/F86*M86))</f>
        <v/>
      </c>
      <c r="O86" s="10" t="str">
        <f aca="false">IF(A86="","",IF(OR(H86="",EDATE(H86,12*Settings!$C$7)&lt;=Settings!$C$6),"Due","Not due"))</f>
        <v/>
      </c>
      <c r="P86" s="10" t="str">
        <f aca="false">IF(A86="","",IF(J86="",IF(O86="Due","Not verified - due","Not verified"),IF(M86&lt;&gt;0,"Discrepancy",IF(L86="Working","Verified OK","Verified - "&amp;IF(L86="","condition not noted",L86)))))</f>
        <v/>
      </c>
      <c r="Q86" s="8"/>
    </row>
    <row r="87" customFormat="false" ht="15" hidden="false" customHeight="false" outlineLevel="0" collapsed="false">
      <c r="A87" s="21"/>
      <c r="B87" s="8"/>
      <c r="C87" s="8"/>
      <c r="D87" s="8"/>
      <c r="E87" s="8"/>
      <c r="F87" s="18"/>
      <c r="G87" s="19"/>
      <c r="H87" s="17"/>
      <c r="I87" s="18"/>
      <c r="J87" s="17"/>
      <c r="K87" s="8"/>
      <c r="L87" s="8"/>
      <c r="M87" s="22" t="str">
        <f aca="false">IF(OR(A87="",J87=""),"",N(I87)-N(F87))</f>
        <v/>
      </c>
      <c r="N87" s="23" t="str">
        <f aca="false">IF(M87="","",IF(N(F87)=0,0,G87/F87*M87))</f>
        <v/>
      </c>
      <c r="O87" s="10" t="str">
        <f aca="false">IF(A87="","",IF(OR(H87="",EDATE(H87,12*Settings!$C$7)&lt;=Settings!$C$6),"Due","Not due"))</f>
        <v/>
      </c>
      <c r="P87" s="10" t="str">
        <f aca="false">IF(A87="","",IF(J87="",IF(O87="Due","Not verified - due","Not verified"),IF(M87&lt;&gt;0,"Discrepancy",IF(L87="Working","Verified OK","Verified - "&amp;IF(L87="","condition not noted",L87)))))</f>
        <v/>
      </c>
      <c r="Q87" s="8"/>
    </row>
    <row r="88" customFormat="false" ht="15" hidden="false" customHeight="false" outlineLevel="0" collapsed="false">
      <c r="A88" s="21"/>
      <c r="B88" s="8"/>
      <c r="C88" s="8"/>
      <c r="D88" s="8"/>
      <c r="E88" s="8"/>
      <c r="F88" s="18"/>
      <c r="G88" s="19"/>
      <c r="H88" s="17"/>
      <c r="I88" s="18"/>
      <c r="J88" s="17"/>
      <c r="K88" s="8"/>
      <c r="L88" s="8"/>
      <c r="M88" s="22" t="str">
        <f aca="false">IF(OR(A88="",J88=""),"",N(I88)-N(F88))</f>
        <v/>
      </c>
      <c r="N88" s="23" t="str">
        <f aca="false">IF(M88="","",IF(N(F88)=0,0,G88/F88*M88))</f>
        <v/>
      </c>
      <c r="O88" s="10" t="str">
        <f aca="false">IF(A88="","",IF(OR(H88="",EDATE(H88,12*Settings!$C$7)&lt;=Settings!$C$6),"Due","Not due"))</f>
        <v/>
      </c>
      <c r="P88" s="10" t="str">
        <f aca="false">IF(A88="","",IF(J88="",IF(O88="Due","Not verified - due","Not verified"),IF(M88&lt;&gt;0,"Discrepancy",IF(L88="Working","Verified OK","Verified - "&amp;IF(L88="","condition not noted",L88)))))</f>
        <v/>
      </c>
      <c r="Q88" s="8"/>
    </row>
    <row r="89" customFormat="false" ht="15" hidden="false" customHeight="false" outlineLevel="0" collapsed="false">
      <c r="A89" s="21"/>
      <c r="B89" s="8"/>
      <c r="C89" s="8"/>
      <c r="D89" s="8"/>
      <c r="E89" s="8"/>
      <c r="F89" s="18"/>
      <c r="G89" s="19"/>
      <c r="H89" s="17"/>
      <c r="I89" s="18"/>
      <c r="J89" s="17"/>
      <c r="K89" s="8"/>
      <c r="L89" s="8"/>
      <c r="M89" s="22" t="str">
        <f aca="false">IF(OR(A89="",J89=""),"",N(I89)-N(F89))</f>
        <v/>
      </c>
      <c r="N89" s="23" t="str">
        <f aca="false">IF(M89="","",IF(N(F89)=0,0,G89/F89*M89))</f>
        <v/>
      </c>
      <c r="O89" s="10" t="str">
        <f aca="false">IF(A89="","",IF(OR(H89="",EDATE(H89,12*Settings!$C$7)&lt;=Settings!$C$6),"Due","Not due"))</f>
        <v/>
      </c>
      <c r="P89" s="10" t="str">
        <f aca="false">IF(A89="","",IF(J89="",IF(O89="Due","Not verified - due","Not verified"),IF(M89&lt;&gt;0,"Discrepancy",IF(L89="Working","Verified OK","Verified - "&amp;IF(L89="","condition not noted",L89)))))</f>
        <v/>
      </c>
      <c r="Q89" s="8"/>
    </row>
    <row r="90" customFormat="false" ht="15" hidden="false" customHeight="false" outlineLevel="0" collapsed="false">
      <c r="A90" s="21"/>
      <c r="B90" s="8"/>
      <c r="C90" s="8"/>
      <c r="D90" s="8"/>
      <c r="E90" s="8"/>
      <c r="F90" s="18"/>
      <c r="G90" s="19"/>
      <c r="H90" s="17"/>
      <c r="I90" s="18"/>
      <c r="J90" s="17"/>
      <c r="K90" s="8"/>
      <c r="L90" s="8"/>
      <c r="M90" s="22" t="str">
        <f aca="false">IF(OR(A90="",J90=""),"",N(I90)-N(F90))</f>
        <v/>
      </c>
      <c r="N90" s="23" t="str">
        <f aca="false">IF(M90="","",IF(N(F90)=0,0,G90/F90*M90))</f>
        <v/>
      </c>
      <c r="O90" s="10" t="str">
        <f aca="false">IF(A90="","",IF(OR(H90="",EDATE(H90,12*Settings!$C$7)&lt;=Settings!$C$6),"Due","Not due"))</f>
        <v/>
      </c>
      <c r="P90" s="10" t="str">
        <f aca="false">IF(A90="","",IF(J90="",IF(O90="Due","Not verified - due","Not verified"),IF(M90&lt;&gt;0,"Discrepancy",IF(L90="Working","Verified OK","Verified - "&amp;IF(L90="","condition not noted",L90)))))</f>
        <v/>
      </c>
      <c r="Q90" s="8"/>
    </row>
    <row r="91" customFormat="false" ht="15" hidden="false" customHeight="false" outlineLevel="0" collapsed="false">
      <c r="A91" s="21"/>
      <c r="B91" s="8"/>
      <c r="C91" s="8"/>
      <c r="D91" s="8"/>
      <c r="E91" s="8"/>
      <c r="F91" s="18"/>
      <c r="G91" s="19"/>
      <c r="H91" s="17"/>
      <c r="I91" s="18"/>
      <c r="J91" s="17"/>
      <c r="K91" s="8"/>
      <c r="L91" s="8"/>
      <c r="M91" s="22" t="str">
        <f aca="false">IF(OR(A91="",J91=""),"",N(I91)-N(F91))</f>
        <v/>
      </c>
      <c r="N91" s="23" t="str">
        <f aca="false">IF(M91="","",IF(N(F91)=0,0,G91/F91*M91))</f>
        <v/>
      </c>
      <c r="O91" s="10" t="str">
        <f aca="false">IF(A91="","",IF(OR(H91="",EDATE(H91,12*Settings!$C$7)&lt;=Settings!$C$6),"Due","Not due"))</f>
        <v/>
      </c>
      <c r="P91" s="10" t="str">
        <f aca="false">IF(A91="","",IF(J91="",IF(O91="Due","Not verified - due","Not verified"),IF(M91&lt;&gt;0,"Discrepancy",IF(L91="Working","Verified OK","Verified - "&amp;IF(L91="","condition not noted",L91)))))</f>
        <v/>
      </c>
      <c r="Q91" s="8"/>
    </row>
    <row r="92" customFormat="false" ht="15" hidden="false" customHeight="false" outlineLevel="0" collapsed="false">
      <c r="A92" s="21"/>
      <c r="B92" s="8"/>
      <c r="C92" s="8"/>
      <c r="D92" s="8"/>
      <c r="E92" s="8"/>
      <c r="F92" s="18"/>
      <c r="G92" s="19"/>
      <c r="H92" s="17"/>
      <c r="I92" s="18"/>
      <c r="J92" s="17"/>
      <c r="K92" s="8"/>
      <c r="L92" s="8"/>
      <c r="M92" s="22" t="str">
        <f aca="false">IF(OR(A92="",J92=""),"",N(I92)-N(F92))</f>
        <v/>
      </c>
      <c r="N92" s="23" t="str">
        <f aca="false">IF(M92="","",IF(N(F92)=0,0,G92/F92*M92))</f>
        <v/>
      </c>
      <c r="O92" s="10" t="str">
        <f aca="false">IF(A92="","",IF(OR(H92="",EDATE(H92,12*Settings!$C$7)&lt;=Settings!$C$6),"Due","Not due"))</f>
        <v/>
      </c>
      <c r="P92" s="10" t="str">
        <f aca="false">IF(A92="","",IF(J92="",IF(O92="Due","Not verified - due","Not verified"),IF(M92&lt;&gt;0,"Discrepancy",IF(L92="Working","Verified OK","Verified - "&amp;IF(L92="","condition not noted",L92)))))</f>
        <v/>
      </c>
      <c r="Q92" s="8"/>
    </row>
    <row r="93" customFormat="false" ht="15" hidden="false" customHeight="false" outlineLevel="0" collapsed="false">
      <c r="A93" s="21"/>
      <c r="B93" s="8"/>
      <c r="C93" s="8"/>
      <c r="D93" s="8"/>
      <c r="E93" s="8"/>
      <c r="F93" s="18"/>
      <c r="G93" s="19"/>
      <c r="H93" s="17"/>
      <c r="I93" s="18"/>
      <c r="J93" s="17"/>
      <c r="K93" s="8"/>
      <c r="L93" s="8"/>
      <c r="M93" s="22" t="str">
        <f aca="false">IF(OR(A93="",J93=""),"",N(I93)-N(F93))</f>
        <v/>
      </c>
      <c r="N93" s="23" t="str">
        <f aca="false">IF(M93="","",IF(N(F93)=0,0,G93/F93*M93))</f>
        <v/>
      </c>
      <c r="O93" s="10" t="str">
        <f aca="false">IF(A93="","",IF(OR(H93="",EDATE(H93,12*Settings!$C$7)&lt;=Settings!$C$6),"Due","Not due"))</f>
        <v/>
      </c>
      <c r="P93" s="10" t="str">
        <f aca="false">IF(A93="","",IF(J93="",IF(O93="Due","Not verified - due","Not verified"),IF(M93&lt;&gt;0,"Discrepancy",IF(L93="Working","Verified OK","Verified - "&amp;IF(L93="","condition not noted",L93)))))</f>
        <v/>
      </c>
      <c r="Q93" s="8"/>
    </row>
    <row r="94" customFormat="false" ht="15" hidden="false" customHeight="false" outlineLevel="0" collapsed="false">
      <c r="A94" s="21"/>
      <c r="B94" s="8"/>
      <c r="C94" s="8"/>
      <c r="D94" s="8"/>
      <c r="E94" s="8"/>
      <c r="F94" s="18"/>
      <c r="G94" s="19"/>
      <c r="H94" s="17"/>
      <c r="I94" s="18"/>
      <c r="J94" s="17"/>
      <c r="K94" s="8"/>
      <c r="L94" s="8"/>
      <c r="M94" s="22" t="str">
        <f aca="false">IF(OR(A94="",J94=""),"",N(I94)-N(F94))</f>
        <v/>
      </c>
      <c r="N94" s="23" t="str">
        <f aca="false">IF(M94="","",IF(N(F94)=0,0,G94/F94*M94))</f>
        <v/>
      </c>
      <c r="O94" s="10" t="str">
        <f aca="false">IF(A94="","",IF(OR(H94="",EDATE(H94,12*Settings!$C$7)&lt;=Settings!$C$6),"Due","Not due"))</f>
        <v/>
      </c>
      <c r="P94" s="10" t="str">
        <f aca="false">IF(A94="","",IF(J94="",IF(O94="Due","Not verified - due","Not verified"),IF(M94&lt;&gt;0,"Discrepancy",IF(L94="Working","Verified OK","Verified - "&amp;IF(L94="","condition not noted",L94)))))</f>
        <v/>
      </c>
      <c r="Q94" s="8"/>
    </row>
    <row r="95" customFormat="false" ht="15" hidden="false" customHeight="false" outlineLevel="0" collapsed="false">
      <c r="A95" s="21"/>
      <c r="B95" s="8"/>
      <c r="C95" s="8"/>
      <c r="D95" s="8"/>
      <c r="E95" s="8"/>
      <c r="F95" s="18"/>
      <c r="G95" s="19"/>
      <c r="H95" s="17"/>
      <c r="I95" s="18"/>
      <c r="J95" s="17"/>
      <c r="K95" s="8"/>
      <c r="L95" s="8"/>
      <c r="M95" s="22" t="str">
        <f aca="false">IF(OR(A95="",J95=""),"",N(I95)-N(F95))</f>
        <v/>
      </c>
      <c r="N95" s="23" t="str">
        <f aca="false">IF(M95="","",IF(N(F95)=0,0,G95/F95*M95))</f>
        <v/>
      </c>
      <c r="O95" s="10" t="str">
        <f aca="false">IF(A95="","",IF(OR(H95="",EDATE(H95,12*Settings!$C$7)&lt;=Settings!$C$6),"Due","Not due"))</f>
        <v/>
      </c>
      <c r="P95" s="10" t="str">
        <f aca="false">IF(A95="","",IF(J95="",IF(O95="Due","Not verified - due","Not verified"),IF(M95&lt;&gt;0,"Discrepancy",IF(L95="Working","Verified OK","Verified - "&amp;IF(L95="","condition not noted",L95)))))</f>
        <v/>
      </c>
      <c r="Q95" s="8"/>
    </row>
    <row r="96" customFormat="false" ht="15" hidden="false" customHeight="false" outlineLevel="0" collapsed="false">
      <c r="A96" s="21"/>
      <c r="B96" s="8"/>
      <c r="C96" s="8"/>
      <c r="D96" s="8"/>
      <c r="E96" s="8"/>
      <c r="F96" s="18"/>
      <c r="G96" s="19"/>
      <c r="H96" s="17"/>
      <c r="I96" s="18"/>
      <c r="J96" s="17"/>
      <c r="K96" s="8"/>
      <c r="L96" s="8"/>
      <c r="M96" s="22" t="str">
        <f aca="false">IF(OR(A96="",J96=""),"",N(I96)-N(F96))</f>
        <v/>
      </c>
      <c r="N96" s="23" t="str">
        <f aca="false">IF(M96="","",IF(N(F96)=0,0,G96/F96*M96))</f>
        <v/>
      </c>
      <c r="O96" s="10" t="str">
        <f aca="false">IF(A96="","",IF(OR(H96="",EDATE(H96,12*Settings!$C$7)&lt;=Settings!$C$6),"Due","Not due"))</f>
        <v/>
      </c>
      <c r="P96" s="10" t="str">
        <f aca="false">IF(A96="","",IF(J96="",IF(O96="Due","Not verified - due","Not verified"),IF(M96&lt;&gt;0,"Discrepancy",IF(L96="Working","Verified OK","Verified - "&amp;IF(L96="","condition not noted",L96)))))</f>
        <v/>
      </c>
      <c r="Q96" s="8"/>
    </row>
    <row r="97" customFormat="false" ht="15" hidden="false" customHeight="false" outlineLevel="0" collapsed="false">
      <c r="A97" s="21"/>
      <c r="B97" s="8"/>
      <c r="C97" s="8"/>
      <c r="D97" s="8"/>
      <c r="E97" s="8"/>
      <c r="F97" s="18"/>
      <c r="G97" s="19"/>
      <c r="H97" s="17"/>
      <c r="I97" s="18"/>
      <c r="J97" s="17"/>
      <c r="K97" s="8"/>
      <c r="L97" s="8"/>
      <c r="M97" s="22" t="str">
        <f aca="false">IF(OR(A97="",J97=""),"",N(I97)-N(F97))</f>
        <v/>
      </c>
      <c r="N97" s="23" t="str">
        <f aca="false">IF(M97="","",IF(N(F97)=0,0,G97/F97*M97))</f>
        <v/>
      </c>
      <c r="O97" s="10" t="str">
        <f aca="false">IF(A97="","",IF(OR(H97="",EDATE(H97,12*Settings!$C$7)&lt;=Settings!$C$6),"Due","Not due"))</f>
        <v/>
      </c>
      <c r="P97" s="10" t="str">
        <f aca="false">IF(A97="","",IF(J97="",IF(O97="Due","Not verified - due","Not verified"),IF(M97&lt;&gt;0,"Discrepancy",IF(L97="Working","Verified OK","Verified - "&amp;IF(L97="","condition not noted",L97)))))</f>
        <v/>
      </c>
      <c r="Q97" s="8"/>
    </row>
    <row r="98" customFormat="false" ht="15" hidden="false" customHeight="false" outlineLevel="0" collapsed="false">
      <c r="A98" s="21"/>
      <c r="B98" s="8"/>
      <c r="C98" s="8"/>
      <c r="D98" s="8"/>
      <c r="E98" s="8"/>
      <c r="F98" s="18"/>
      <c r="G98" s="19"/>
      <c r="H98" s="17"/>
      <c r="I98" s="18"/>
      <c r="J98" s="17"/>
      <c r="K98" s="8"/>
      <c r="L98" s="8"/>
      <c r="M98" s="22" t="str">
        <f aca="false">IF(OR(A98="",J98=""),"",N(I98)-N(F98))</f>
        <v/>
      </c>
      <c r="N98" s="23" t="str">
        <f aca="false">IF(M98="","",IF(N(F98)=0,0,G98/F98*M98))</f>
        <v/>
      </c>
      <c r="O98" s="10" t="str">
        <f aca="false">IF(A98="","",IF(OR(H98="",EDATE(H98,12*Settings!$C$7)&lt;=Settings!$C$6),"Due","Not due"))</f>
        <v/>
      </c>
      <c r="P98" s="10" t="str">
        <f aca="false">IF(A98="","",IF(J98="",IF(O98="Due","Not verified - due","Not verified"),IF(M98&lt;&gt;0,"Discrepancy",IF(L98="Working","Verified OK","Verified - "&amp;IF(L98="","condition not noted",L98)))))</f>
        <v/>
      </c>
      <c r="Q98" s="8"/>
    </row>
    <row r="99" customFormat="false" ht="15" hidden="false" customHeight="false" outlineLevel="0" collapsed="false">
      <c r="A99" s="21"/>
      <c r="B99" s="8"/>
      <c r="C99" s="8"/>
      <c r="D99" s="8"/>
      <c r="E99" s="8"/>
      <c r="F99" s="18"/>
      <c r="G99" s="19"/>
      <c r="H99" s="17"/>
      <c r="I99" s="18"/>
      <c r="J99" s="17"/>
      <c r="K99" s="8"/>
      <c r="L99" s="8"/>
      <c r="M99" s="22" t="str">
        <f aca="false">IF(OR(A99="",J99=""),"",N(I99)-N(F99))</f>
        <v/>
      </c>
      <c r="N99" s="23" t="str">
        <f aca="false">IF(M99="","",IF(N(F99)=0,0,G99/F99*M99))</f>
        <v/>
      </c>
      <c r="O99" s="10" t="str">
        <f aca="false">IF(A99="","",IF(OR(H99="",EDATE(H99,12*Settings!$C$7)&lt;=Settings!$C$6),"Due","Not due"))</f>
        <v/>
      </c>
      <c r="P99" s="10" t="str">
        <f aca="false">IF(A99="","",IF(J99="",IF(O99="Due","Not verified - due","Not verified"),IF(M99&lt;&gt;0,"Discrepancy",IF(L99="Working","Verified OK","Verified - "&amp;IF(L99="","condition not noted",L99)))))</f>
        <v/>
      </c>
      <c r="Q99" s="8"/>
    </row>
    <row r="100" customFormat="false" ht="15" hidden="false" customHeight="false" outlineLevel="0" collapsed="false">
      <c r="A100" s="21"/>
      <c r="B100" s="8"/>
      <c r="C100" s="8"/>
      <c r="D100" s="8"/>
      <c r="E100" s="8"/>
      <c r="F100" s="18"/>
      <c r="G100" s="19"/>
      <c r="H100" s="17"/>
      <c r="I100" s="18"/>
      <c r="J100" s="17"/>
      <c r="K100" s="8"/>
      <c r="L100" s="8"/>
      <c r="M100" s="22" t="str">
        <f aca="false">IF(OR(A100="",J100=""),"",N(I100)-N(F100))</f>
        <v/>
      </c>
      <c r="N100" s="23" t="str">
        <f aca="false">IF(M100="","",IF(N(F100)=0,0,G100/F100*M100))</f>
        <v/>
      </c>
      <c r="O100" s="10" t="str">
        <f aca="false">IF(A100="","",IF(OR(H100="",EDATE(H100,12*Settings!$C$7)&lt;=Settings!$C$6),"Due","Not due"))</f>
        <v/>
      </c>
      <c r="P100" s="10" t="str">
        <f aca="false">IF(A100="","",IF(J100="",IF(O100="Due","Not verified - due","Not verified"),IF(M100&lt;&gt;0,"Discrepancy",IF(L100="Working","Verified OK","Verified - "&amp;IF(L100="","condition not noted",L100)))))</f>
        <v/>
      </c>
      <c r="Q100" s="8"/>
    </row>
    <row r="101" customFormat="false" ht="15" hidden="false" customHeight="false" outlineLevel="0" collapsed="false">
      <c r="A101" s="21"/>
      <c r="B101" s="8"/>
      <c r="C101" s="8"/>
      <c r="D101" s="8"/>
      <c r="E101" s="8"/>
      <c r="F101" s="18"/>
      <c r="G101" s="19"/>
      <c r="H101" s="17"/>
      <c r="I101" s="18"/>
      <c r="J101" s="17"/>
      <c r="K101" s="8"/>
      <c r="L101" s="8"/>
      <c r="M101" s="22" t="str">
        <f aca="false">IF(OR(A101="",J101=""),"",N(I101)-N(F101))</f>
        <v/>
      </c>
      <c r="N101" s="23" t="str">
        <f aca="false">IF(M101="","",IF(N(F101)=0,0,G101/F101*M101))</f>
        <v/>
      </c>
      <c r="O101" s="10" t="str">
        <f aca="false">IF(A101="","",IF(OR(H101="",EDATE(H101,12*Settings!$C$7)&lt;=Settings!$C$6),"Due","Not due"))</f>
        <v/>
      </c>
      <c r="P101" s="10" t="str">
        <f aca="false">IF(A101="","",IF(J101="",IF(O101="Due","Not verified - due","Not verified"),IF(M101&lt;&gt;0,"Discrepancy",IF(L101="Working","Verified OK","Verified - "&amp;IF(L101="","condition not noted",L101)))))</f>
        <v/>
      </c>
      <c r="Q101" s="8"/>
    </row>
    <row r="102" customFormat="false" ht="15" hidden="false" customHeight="false" outlineLevel="0" collapsed="false">
      <c r="A102" s="21"/>
      <c r="B102" s="8"/>
      <c r="C102" s="8"/>
      <c r="D102" s="8"/>
      <c r="E102" s="8"/>
      <c r="F102" s="18"/>
      <c r="G102" s="19"/>
      <c r="H102" s="17"/>
      <c r="I102" s="18"/>
      <c r="J102" s="17"/>
      <c r="K102" s="8"/>
      <c r="L102" s="8"/>
      <c r="M102" s="22" t="str">
        <f aca="false">IF(OR(A102="",J102=""),"",N(I102)-N(F102))</f>
        <v/>
      </c>
      <c r="N102" s="23" t="str">
        <f aca="false">IF(M102="","",IF(N(F102)=0,0,G102/F102*M102))</f>
        <v/>
      </c>
      <c r="O102" s="10" t="str">
        <f aca="false">IF(A102="","",IF(OR(H102="",EDATE(H102,12*Settings!$C$7)&lt;=Settings!$C$6),"Due","Not due"))</f>
        <v/>
      </c>
      <c r="P102" s="10" t="str">
        <f aca="false">IF(A102="","",IF(J102="",IF(O102="Due","Not verified - due","Not verified"),IF(M102&lt;&gt;0,"Discrepancy",IF(L102="Working","Verified OK","Verified - "&amp;IF(L102="","condition not noted",L102)))))</f>
        <v/>
      </c>
      <c r="Q102" s="8"/>
    </row>
    <row r="103" customFormat="false" ht="15" hidden="false" customHeight="false" outlineLevel="0" collapsed="false">
      <c r="A103" s="21"/>
      <c r="B103" s="8"/>
      <c r="C103" s="8"/>
      <c r="D103" s="8"/>
      <c r="E103" s="8"/>
      <c r="F103" s="18"/>
      <c r="G103" s="19"/>
      <c r="H103" s="17"/>
      <c r="I103" s="18"/>
      <c r="J103" s="17"/>
      <c r="K103" s="8"/>
      <c r="L103" s="8"/>
      <c r="M103" s="22" t="str">
        <f aca="false">IF(OR(A103="",J103=""),"",N(I103)-N(F103))</f>
        <v/>
      </c>
      <c r="N103" s="23" t="str">
        <f aca="false">IF(M103="","",IF(N(F103)=0,0,G103/F103*M103))</f>
        <v/>
      </c>
      <c r="O103" s="10" t="str">
        <f aca="false">IF(A103="","",IF(OR(H103="",EDATE(H103,12*Settings!$C$7)&lt;=Settings!$C$6),"Due","Not due"))</f>
        <v/>
      </c>
      <c r="P103" s="10" t="str">
        <f aca="false">IF(A103="","",IF(J103="",IF(O103="Due","Not verified - due","Not verified"),IF(M103&lt;&gt;0,"Discrepancy",IF(L103="Working","Verified OK","Verified - "&amp;IF(L103="","condition not noted",L103)))))</f>
        <v/>
      </c>
      <c r="Q103" s="8"/>
    </row>
    <row r="104" customFormat="false" ht="15" hidden="false" customHeight="false" outlineLevel="0" collapsed="false">
      <c r="A104" s="21"/>
      <c r="B104" s="8"/>
      <c r="C104" s="8"/>
      <c r="D104" s="8"/>
      <c r="E104" s="8"/>
      <c r="F104" s="18"/>
      <c r="G104" s="19"/>
      <c r="H104" s="17"/>
      <c r="I104" s="18"/>
      <c r="J104" s="17"/>
      <c r="K104" s="8"/>
      <c r="L104" s="8"/>
      <c r="M104" s="22" t="str">
        <f aca="false">IF(OR(A104="",J104=""),"",N(I104)-N(F104))</f>
        <v/>
      </c>
      <c r="N104" s="23" t="str">
        <f aca="false">IF(M104="","",IF(N(F104)=0,0,G104/F104*M104))</f>
        <v/>
      </c>
      <c r="O104" s="10" t="str">
        <f aca="false">IF(A104="","",IF(OR(H104="",EDATE(H104,12*Settings!$C$7)&lt;=Settings!$C$6),"Due","Not due"))</f>
        <v/>
      </c>
      <c r="P104" s="10" t="str">
        <f aca="false">IF(A104="","",IF(J104="",IF(O104="Due","Not verified - due","Not verified"),IF(M104&lt;&gt;0,"Discrepancy",IF(L104="Working","Verified OK","Verified - "&amp;IF(L104="","condition not noted",L104)))))</f>
        <v/>
      </c>
      <c r="Q104" s="8"/>
    </row>
    <row r="105" customFormat="false" ht="15" hidden="false" customHeight="false" outlineLevel="0" collapsed="false">
      <c r="A105" s="21"/>
      <c r="B105" s="8"/>
      <c r="C105" s="8"/>
      <c r="D105" s="8"/>
      <c r="E105" s="8"/>
      <c r="F105" s="18"/>
      <c r="G105" s="19"/>
      <c r="H105" s="17"/>
      <c r="I105" s="18"/>
      <c r="J105" s="17"/>
      <c r="K105" s="8"/>
      <c r="L105" s="8"/>
      <c r="M105" s="22" t="str">
        <f aca="false">IF(OR(A105="",J105=""),"",N(I105)-N(F105))</f>
        <v/>
      </c>
      <c r="N105" s="23" t="str">
        <f aca="false">IF(M105="","",IF(N(F105)=0,0,G105/F105*M105))</f>
        <v/>
      </c>
      <c r="O105" s="10" t="str">
        <f aca="false">IF(A105="","",IF(OR(H105="",EDATE(H105,12*Settings!$C$7)&lt;=Settings!$C$6),"Due","Not due"))</f>
        <v/>
      </c>
      <c r="P105" s="10" t="str">
        <f aca="false">IF(A105="","",IF(J105="",IF(O105="Due","Not verified - due","Not verified"),IF(M105&lt;&gt;0,"Discrepancy",IF(L105="Working","Verified OK","Verified - "&amp;IF(L105="","condition not noted",L105)))))</f>
        <v/>
      </c>
      <c r="Q105" s="8"/>
    </row>
    <row r="106" customFormat="false" ht="15" hidden="false" customHeight="false" outlineLevel="0" collapsed="false">
      <c r="A106" s="21"/>
      <c r="B106" s="8"/>
      <c r="C106" s="8"/>
      <c r="D106" s="8"/>
      <c r="E106" s="8"/>
      <c r="F106" s="18"/>
      <c r="G106" s="19"/>
      <c r="H106" s="17"/>
      <c r="I106" s="18"/>
      <c r="J106" s="17"/>
      <c r="K106" s="8"/>
      <c r="L106" s="8"/>
      <c r="M106" s="22" t="str">
        <f aca="false">IF(OR(A106="",J106=""),"",N(I106)-N(F106))</f>
        <v/>
      </c>
      <c r="N106" s="23" t="str">
        <f aca="false">IF(M106="","",IF(N(F106)=0,0,G106/F106*M106))</f>
        <v/>
      </c>
      <c r="O106" s="10" t="str">
        <f aca="false">IF(A106="","",IF(OR(H106="",EDATE(H106,12*Settings!$C$7)&lt;=Settings!$C$6),"Due","Not due"))</f>
        <v/>
      </c>
      <c r="P106" s="10" t="str">
        <f aca="false">IF(A106="","",IF(J106="",IF(O106="Due","Not verified - due","Not verified"),IF(M106&lt;&gt;0,"Discrepancy",IF(L106="Working","Verified OK","Verified - "&amp;IF(L106="","condition not noted",L106)))))</f>
        <v/>
      </c>
      <c r="Q106" s="8"/>
    </row>
    <row r="107" customFormat="false" ht="15" hidden="false" customHeight="false" outlineLevel="0" collapsed="false">
      <c r="A107" s="21"/>
      <c r="B107" s="8"/>
      <c r="C107" s="8"/>
      <c r="D107" s="8"/>
      <c r="E107" s="8"/>
      <c r="F107" s="18"/>
      <c r="G107" s="19"/>
      <c r="H107" s="17"/>
      <c r="I107" s="18"/>
      <c r="J107" s="17"/>
      <c r="K107" s="8"/>
      <c r="L107" s="8"/>
      <c r="M107" s="22" t="str">
        <f aca="false">IF(OR(A107="",J107=""),"",N(I107)-N(F107))</f>
        <v/>
      </c>
      <c r="N107" s="23" t="str">
        <f aca="false">IF(M107="","",IF(N(F107)=0,0,G107/F107*M107))</f>
        <v/>
      </c>
      <c r="O107" s="10" t="str">
        <f aca="false">IF(A107="","",IF(OR(H107="",EDATE(H107,12*Settings!$C$7)&lt;=Settings!$C$6),"Due","Not due"))</f>
        <v/>
      </c>
      <c r="P107" s="10" t="str">
        <f aca="false">IF(A107="","",IF(J107="",IF(O107="Due","Not verified - due","Not verified"),IF(M107&lt;&gt;0,"Discrepancy",IF(L107="Working","Verified OK","Verified - "&amp;IF(L107="","condition not noted",L107)))))</f>
        <v/>
      </c>
      <c r="Q107" s="8"/>
    </row>
    <row r="108" customFormat="false" ht="15" hidden="false" customHeight="false" outlineLevel="0" collapsed="false">
      <c r="A108" s="21"/>
      <c r="B108" s="8"/>
      <c r="C108" s="8"/>
      <c r="D108" s="8"/>
      <c r="E108" s="8"/>
      <c r="F108" s="18"/>
      <c r="G108" s="19"/>
      <c r="H108" s="17"/>
      <c r="I108" s="18"/>
      <c r="J108" s="17"/>
      <c r="K108" s="8"/>
      <c r="L108" s="8"/>
      <c r="M108" s="22" t="str">
        <f aca="false">IF(OR(A108="",J108=""),"",N(I108)-N(F108))</f>
        <v/>
      </c>
      <c r="N108" s="23" t="str">
        <f aca="false">IF(M108="","",IF(N(F108)=0,0,G108/F108*M108))</f>
        <v/>
      </c>
      <c r="O108" s="10" t="str">
        <f aca="false">IF(A108="","",IF(OR(H108="",EDATE(H108,12*Settings!$C$7)&lt;=Settings!$C$6),"Due","Not due"))</f>
        <v/>
      </c>
      <c r="P108" s="10" t="str">
        <f aca="false">IF(A108="","",IF(J108="",IF(O108="Due","Not verified - due","Not verified"),IF(M108&lt;&gt;0,"Discrepancy",IF(L108="Working","Verified OK","Verified - "&amp;IF(L108="","condition not noted",L108)))))</f>
        <v/>
      </c>
      <c r="Q108" s="8"/>
    </row>
    <row r="109" customFormat="false" ht="15" hidden="false" customHeight="false" outlineLevel="0" collapsed="false">
      <c r="A109" s="21"/>
      <c r="B109" s="8"/>
      <c r="C109" s="8"/>
      <c r="D109" s="8"/>
      <c r="E109" s="8"/>
      <c r="F109" s="18"/>
      <c r="G109" s="19"/>
      <c r="H109" s="17"/>
      <c r="I109" s="18"/>
      <c r="J109" s="17"/>
      <c r="K109" s="8"/>
      <c r="L109" s="8"/>
      <c r="M109" s="22" t="str">
        <f aca="false">IF(OR(A109="",J109=""),"",N(I109)-N(F109))</f>
        <v/>
      </c>
      <c r="N109" s="23" t="str">
        <f aca="false">IF(M109="","",IF(N(F109)=0,0,G109/F109*M109))</f>
        <v/>
      </c>
      <c r="O109" s="10" t="str">
        <f aca="false">IF(A109="","",IF(OR(H109="",EDATE(H109,12*Settings!$C$7)&lt;=Settings!$C$6),"Due","Not due"))</f>
        <v/>
      </c>
      <c r="P109" s="10" t="str">
        <f aca="false">IF(A109="","",IF(J109="",IF(O109="Due","Not verified - due","Not verified"),IF(M109&lt;&gt;0,"Discrepancy",IF(L109="Working","Verified OK","Verified - "&amp;IF(L109="","condition not noted",L109)))))</f>
        <v/>
      </c>
      <c r="Q109" s="8"/>
    </row>
    <row r="110" customFormat="false" ht="15" hidden="false" customHeight="false" outlineLevel="0" collapsed="false">
      <c r="A110" s="21"/>
      <c r="B110" s="8"/>
      <c r="C110" s="8"/>
      <c r="D110" s="8"/>
      <c r="E110" s="8"/>
      <c r="F110" s="18"/>
      <c r="G110" s="19"/>
      <c r="H110" s="17"/>
      <c r="I110" s="18"/>
      <c r="J110" s="17"/>
      <c r="K110" s="8"/>
      <c r="L110" s="8"/>
      <c r="M110" s="22" t="str">
        <f aca="false">IF(OR(A110="",J110=""),"",N(I110)-N(F110))</f>
        <v/>
      </c>
      <c r="N110" s="23" t="str">
        <f aca="false">IF(M110="","",IF(N(F110)=0,0,G110/F110*M110))</f>
        <v/>
      </c>
      <c r="O110" s="10" t="str">
        <f aca="false">IF(A110="","",IF(OR(H110="",EDATE(H110,12*Settings!$C$7)&lt;=Settings!$C$6),"Due","Not due"))</f>
        <v/>
      </c>
      <c r="P110" s="10" t="str">
        <f aca="false">IF(A110="","",IF(J110="",IF(O110="Due","Not verified - due","Not verified"),IF(M110&lt;&gt;0,"Discrepancy",IF(L110="Working","Verified OK","Verified - "&amp;IF(L110="","condition not noted",L110)))))</f>
        <v/>
      </c>
      <c r="Q110" s="8"/>
    </row>
    <row r="111" customFormat="false" ht="15" hidden="false" customHeight="false" outlineLevel="0" collapsed="false">
      <c r="A111" s="21"/>
      <c r="B111" s="8"/>
      <c r="C111" s="8"/>
      <c r="D111" s="8"/>
      <c r="E111" s="8"/>
      <c r="F111" s="18"/>
      <c r="G111" s="19"/>
      <c r="H111" s="17"/>
      <c r="I111" s="18"/>
      <c r="J111" s="17"/>
      <c r="K111" s="8"/>
      <c r="L111" s="8"/>
      <c r="M111" s="22" t="str">
        <f aca="false">IF(OR(A111="",J111=""),"",N(I111)-N(F111))</f>
        <v/>
      </c>
      <c r="N111" s="23" t="str">
        <f aca="false">IF(M111="","",IF(N(F111)=0,0,G111/F111*M111))</f>
        <v/>
      </c>
      <c r="O111" s="10" t="str">
        <f aca="false">IF(A111="","",IF(OR(H111="",EDATE(H111,12*Settings!$C$7)&lt;=Settings!$C$6),"Due","Not due"))</f>
        <v/>
      </c>
      <c r="P111" s="10" t="str">
        <f aca="false">IF(A111="","",IF(J111="",IF(O111="Due","Not verified - due","Not verified"),IF(M111&lt;&gt;0,"Discrepancy",IF(L111="Working","Verified OK","Verified - "&amp;IF(L111="","condition not noted",L111)))))</f>
        <v/>
      </c>
      <c r="Q111" s="8"/>
    </row>
    <row r="112" customFormat="false" ht="15" hidden="false" customHeight="false" outlineLevel="0" collapsed="false">
      <c r="A112" s="21"/>
      <c r="B112" s="8"/>
      <c r="C112" s="8"/>
      <c r="D112" s="8"/>
      <c r="E112" s="8"/>
      <c r="F112" s="18"/>
      <c r="G112" s="19"/>
      <c r="H112" s="17"/>
      <c r="I112" s="18"/>
      <c r="J112" s="17"/>
      <c r="K112" s="8"/>
      <c r="L112" s="8"/>
      <c r="M112" s="22" t="str">
        <f aca="false">IF(OR(A112="",J112=""),"",N(I112)-N(F112))</f>
        <v/>
      </c>
      <c r="N112" s="23" t="str">
        <f aca="false">IF(M112="","",IF(N(F112)=0,0,G112/F112*M112))</f>
        <v/>
      </c>
      <c r="O112" s="10" t="str">
        <f aca="false">IF(A112="","",IF(OR(H112="",EDATE(H112,12*Settings!$C$7)&lt;=Settings!$C$6),"Due","Not due"))</f>
        <v/>
      </c>
      <c r="P112" s="10" t="str">
        <f aca="false">IF(A112="","",IF(J112="",IF(O112="Due","Not verified - due","Not verified"),IF(M112&lt;&gt;0,"Discrepancy",IF(L112="Working","Verified OK","Verified - "&amp;IF(L112="","condition not noted",L112)))))</f>
        <v/>
      </c>
      <c r="Q112" s="8"/>
    </row>
    <row r="113" customFormat="false" ht="15" hidden="false" customHeight="false" outlineLevel="0" collapsed="false">
      <c r="A113" s="21"/>
      <c r="B113" s="8"/>
      <c r="C113" s="8"/>
      <c r="D113" s="8"/>
      <c r="E113" s="8"/>
      <c r="F113" s="18"/>
      <c r="G113" s="19"/>
      <c r="H113" s="17"/>
      <c r="I113" s="18"/>
      <c r="J113" s="17"/>
      <c r="K113" s="8"/>
      <c r="L113" s="8"/>
      <c r="M113" s="22" t="str">
        <f aca="false">IF(OR(A113="",J113=""),"",N(I113)-N(F113))</f>
        <v/>
      </c>
      <c r="N113" s="23" t="str">
        <f aca="false">IF(M113="","",IF(N(F113)=0,0,G113/F113*M113))</f>
        <v/>
      </c>
      <c r="O113" s="10" t="str">
        <f aca="false">IF(A113="","",IF(OR(H113="",EDATE(H113,12*Settings!$C$7)&lt;=Settings!$C$6),"Due","Not due"))</f>
        <v/>
      </c>
      <c r="P113" s="10" t="str">
        <f aca="false">IF(A113="","",IF(J113="",IF(O113="Due","Not verified - due","Not verified"),IF(M113&lt;&gt;0,"Discrepancy",IF(L113="Working","Verified OK","Verified - "&amp;IF(L113="","condition not noted",L113)))))</f>
        <v/>
      </c>
      <c r="Q113" s="8"/>
    </row>
    <row r="114" customFormat="false" ht="15" hidden="false" customHeight="false" outlineLevel="0" collapsed="false">
      <c r="A114" s="21"/>
      <c r="B114" s="8"/>
      <c r="C114" s="8"/>
      <c r="D114" s="8"/>
      <c r="E114" s="8"/>
      <c r="F114" s="18"/>
      <c r="G114" s="19"/>
      <c r="H114" s="17"/>
      <c r="I114" s="18"/>
      <c r="J114" s="17"/>
      <c r="K114" s="8"/>
      <c r="L114" s="8"/>
      <c r="M114" s="22" t="str">
        <f aca="false">IF(OR(A114="",J114=""),"",N(I114)-N(F114))</f>
        <v/>
      </c>
      <c r="N114" s="23" t="str">
        <f aca="false">IF(M114="","",IF(N(F114)=0,0,G114/F114*M114))</f>
        <v/>
      </c>
      <c r="O114" s="10" t="str">
        <f aca="false">IF(A114="","",IF(OR(H114="",EDATE(H114,12*Settings!$C$7)&lt;=Settings!$C$6),"Due","Not due"))</f>
        <v/>
      </c>
      <c r="P114" s="10" t="str">
        <f aca="false">IF(A114="","",IF(J114="",IF(O114="Due","Not verified - due","Not verified"),IF(M114&lt;&gt;0,"Discrepancy",IF(L114="Working","Verified OK","Verified - "&amp;IF(L114="","condition not noted",L114)))))</f>
        <v/>
      </c>
      <c r="Q114" s="8"/>
    </row>
    <row r="115" customFormat="false" ht="15" hidden="false" customHeight="false" outlineLevel="0" collapsed="false">
      <c r="A115" s="21"/>
      <c r="B115" s="8"/>
      <c r="C115" s="8"/>
      <c r="D115" s="8"/>
      <c r="E115" s="8"/>
      <c r="F115" s="18"/>
      <c r="G115" s="19"/>
      <c r="H115" s="17"/>
      <c r="I115" s="18"/>
      <c r="J115" s="17"/>
      <c r="K115" s="8"/>
      <c r="L115" s="8"/>
      <c r="M115" s="22" t="str">
        <f aca="false">IF(OR(A115="",J115=""),"",N(I115)-N(F115))</f>
        <v/>
      </c>
      <c r="N115" s="23" t="str">
        <f aca="false">IF(M115="","",IF(N(F115)=0,0,G115/F115*M115))</f>
        <v/>
      </c>
      <c r="O115" s="10" t="str">
        <f aca="false">IF(A115="","",IF(OR(H115="",EDATE(H115,12*Settings!$C$7)&lt;=Settings!$C$6),"Due","Not due"))</f>
        <v/>
      </c>
      <c r="P115" s="10" t="str">
        <f aca="false">IF(A115="","",IF(J115="",IF(O115="Due","Not verified - due","Not verified"),IF(M115&lt;&gt;0,"Discrepancy",IF(L115="Working","Verified OK","Verified - "&amp;IF(L115="","condition not noted",L115)))))</f>
        <v/>
      </c>
      <c r="Q115" s="8"/>
    </row>
    <row r="116" customFormat="false" ht="15" hidden="false" customHeight="false" outlineLevel="0" collapsed="false">
      <c r="A116" s="21"/>
      <c r="B116" s="8"/>
      <c r="C116" s="8"/>
      <c r="D116" s="8"/>
      <c r="E116" s="8"/>
      <c r="F116" s="18"/>
      <c r="G116" s="19"/>
      <c r="H116" s="17"/>
      <c r="I116" s="18"/>
      <c r="J116" s="17"/>
      <c r="K116" s="8"/>
      <c r="L116" s="8"/>
      <c r="M116" s="22" t="str">
        <f aca="false">IF(OR(A116="",J116=""),"",N(I116)-N(F116))</f>
        <v/>
      </c>
      <c r="N116" s="23" t="str">
        <f aca="false">IF(M116="","",IF(N(F116)=0,0,G116/F116*M116))</f>
        <v/>
      </c>
      <c r="O116" s="10" t="str">
        <f aca="false">IF(A116="","",IF(OR(H116="",EDATE(H116,12*Settings!$C$7)&lt;=Settings!$C$6),"Due","Not due"))</f>
        <v/>
      </c>
      <c r="P116" s="10" t="str">
        <f aca="false">IF(A116="","",IF(J116="",IF(O116="Due","Not verified - due","Not verified"),IF(M116&lt;&gt;0,"Discrepancy",IF(L116="Working","Verified OK","Verified - "&amp;IF(L116="","condition not noted",L116)))))</f>
        <v/>
      </c>
      <c r="Q116" s="8"/>
    </row>
    <row r="117" customFormat="false" ht="15" hidden="false" customHeight="false" outlineLevel="0" collapsed="false">
      <c r="A117" s="21"/>
      <c r="B117" s="8"/>
      <c r="C117" s="8"/>
      <c r="D117" s="8"/>
      <c r="E117" s="8"/>
      <c r="F117" s="18"/>
      <c r="G117" s="19"/>
      <c r="H117" s="17"/>
      <c r="I117" s="18"/>
      <c r="J117" s="17"/>
      <c r="K117" s="8"/>
      <c r="L117" s="8"/>
      <c r="M117" s="22" t="str">
        <f aca="false">IF(OR(A117="",J117=""),"",N(I117)-N(F117))</f>
        <v/>
      </c>
      <c r="N117" s="23" t="str">
        <f aca="false">IF(M117="","",IF(N(F117)=0,0,G117/F117*M117))</f>
        <v/>
      </c>
      <c r="O117" s="10" t="str">
        <f aca="false">IF(A117="","",IF(OR(H117="",EDATE(H117,12*Settings!$C$7)&lt;=Settings!$C$6),"Due","Not due"))</f>
        <v/>
      </c>
      <c r="P117" s="10" t="str">
        <f aca="false">IF(A117="","",IF(J117="",IF(O117="Due","Not verified - due","Not verified"),IF(M117&lt;&gt;0,"Discrepancy",IF(L117="Working","Verified OK","Verified - "&amp;IF(L117="","condition not noted",L117)))))</f>
        <v/>
      </c>
      <c r="Q117" s="8"/>
    </row>
    <row r="118" customFormat="false" ht="15" hidden="false" customHeight="false" outlineLevel="0" collapsed="false">
      <c r="A118" s="21"/>
      <c r="B118" s="8"/>
      <c r="C118" s="8"/>
      <c r="D118" s="8"/>
      <c r="E118" s="8"/>
      <c r="F118" s="18"/>
      <c r="G118" s="19"/>
      <c r="H118" s="17"/>
      <c r="I118" s="18"/>
      <c r="J118" s="17"/>
      <c r="K118" s="8"/>
      <c r="L118" s="8"/>
      <c r="M118" s="22" t="str">
        <f aca="false">IF(OR(A118="",J118=""),"",N(I118)-N(F118))</f>
        <v/>
      </c>
      <c r="N118" s="23" t="str">
        <f aca="false">IF(M118="","",IF(N(F118)=0,0,G118/F118*M118))</f>
        <v/>
      </c>
      <c r="O118" s="10" t="str">
        <f aca="false">IF(A118="","",IF(OR(H118="",EDATE(H118,12*Settings!$C$7)&lt;=Settings!$C$6),"Due","Not due"))</f>
        <v/>
      </c>
      <c r="P118" s="10" t="str">
        <f aca="false">IF(A118="","",IF(J118="",IF(O118="Due","Not verified - due","Not verified"),IF(M118&lt;&gt;0,"Discrepancy",IF(L118="Working","Verified OK","Verified - "&amp;IF(L118="","condition not noted",L118)))))</f>
        <v/>
      </c>
      <c r="Q118" s="8"/>
    </row>
    <row r="119" customFormat="false" ht="15" hidden="false" customHeight="false" outlineLevel="0" collapsed="false">
      <c r="A119" s="21"/>
      <c r="B119" s="8"/>
      <c r="C119" s="8"/>
      <c r="D119" s="8"/>
      <c r="E119" s="8"/>
      <c r="F119" s="18"/>
      <c r="G119" s="19"/>
      <c r="H119" s="17"/>
      <c r="I119" s="18"/>
      <c r="J119" s="17"/>
      <c r="K119" s="8"/>
      <c r="L119" s="8"/>
      <c r="M119" s="22" t="str">
        <f aca="false">IF(OR(A119="",J119=""),"",N(I119)-N(F119))</f>
        <v/>
      </c>
      <c r="N119" s="23" t="str">
        <f aca="false">IF(M119="","",IF(N(F119)=0,0,G119/F119*M119))</f>
        <v/>
      </c>
      <c r="O119" s="10" t="str">
        <f aca="false">IF(A119="","",IF(OR(H119="",EDATE(H119,12*Settings!$C$7)&lt;=Settings!$C$6),"Due","Not due"))</f>
        <v/>
      </c>
      <c r="P119" s="10" t="str">
        <f aca="false">IF(A119="","",IF(J119="",IF(O119="Due","Not verified - due","Not verified"),IF(M119&lt;&gt;0,"Discrepancy",IF(L119="Working","Verified OK","Verified - "&amp;IF(L119="","condition not noted",L119)))))</f>
        <v/>
      </c>
      <c r="Q119" s="8"/>
    </row>
    <row r="120" customFormat="false" ht="15" hidden="false" customHeight="false" outlineLevel="0" collapsed="false">
      <c r="A120" s="21"/>
      <c r="B120" s="8"/>
      <c r="C120" s="8"/>
      <c r="D120" s="8"/>
      <c r="E120" s="8"/>
      <c r="F120" s="18"/>
      <c r="G120" s="19"/>
      <c r="H120" s="17"/>
      <c r="I120" s="18"/>
      <c r="J120" s="17"/>
      <c r="K120" s="8"/>
      <c r="L120" s="8"/>
      <c r="M120" s="22" t="str">
        <f aca="false">IF(OR(A120="",J120=""),"",N(I120)-N(F120))</f>
        <v/>
      </c>
      <c r="N120" s="23" t="str">
        <f aca="false">IF(M120="","",IF(N(F120)=0,0,G120/F120*M120))</f>
        <v/>
      </c>
      <c r="O120" s="10" t="str">
        <f aca="false">IF(A120="","",IF(OR(H120="",EDATE(H120,12*Settings!$C$7)&lt;=Settings!$C$6),"Due","Not due"))</f>
        <v/>
      </c>
      <c r="P120" s="10" t="str">
        <f aca="false">IF(A120="","",IF(J120="",IF(O120="Due","Not verified - due","Not verified"),IF(M120&lt;&gt;0,"Discrepancy",IF(L120="Working","Verified OK","Verified - "&amp;IF(L120="","condition not noted",L120)))))</f>
        <v/>
      </c>
      <c r="Q120" s="8"/>
    </row>
    <row r="121" customFormat="false" ht="15" hidden="false" customHeight="false" outlineLevel="0" collapsed="false">
      <c r="A121" s="21"/>
      <c r="B121" s="8"/>
      <c r="C121" s="8"/>
      <c r="D121" s="8"/>
      <c r="E121" s="8"/>
      <c r="F121" s="18"/>
      <c r="G121" s="19"/>
      <c r="H121" s="17"/>
      <c r="I121" s="18"/>
      <c r="J121" s="17"/>
      <c r="K121" s="8"/>
      <c r="L121" s="8"/>
      <c r="M121" s="22" t="str">
        <f aca="false">IF(OR(A121="",J121=""),"",N(I121)-N(F121))</f>
        <v/>
      </c>
      <c r="N121" s="23" t="str">
        <f aca="false">IF(M121="","",IF(N(F121)=0,0,G121/F121*M121))</f>
        <v/>
      </c>
      <c r="O121" s="10" t="str">
        <f aca="false">IF(A121="","",IF(OR(H121="",EDATE(H121,12*Settings!$C$7)&lt;=Settings!$C$6),"Due","Not due"))</f>
        <v/>
      </c>
      <c r="P121" s="10" t="str">
        <f aca="false">IF(A121="","",IF(J121="",IF(O121="Due","Not verified - due","Not verified"),IF(M121&lt;&gt;0,"Discrepancy",IF(L121="Working","Verified OK","Verified - "&amp;IF(L121="","condition not noted",L121)))))</f>
        <v/>
      </c>
      <c r="Q121" s="8"/>
    </row>
    <row r="122" customFormat="false" ht="15" hidden="false" customHeight="false" outlineLevel="0" collapsed="false">
      <c r="A122" s="21"/>
      <c r="B122" s="8"/>
      <c r="C122" s="8"/>
      <c r="D122" s="8"/>
      <c r="E122" s="8"/>
      <c r="F122" s="18"/>
      <c r="G122" s="19"/>
      <c r="H122" s="17"/>
      <c r="I122" s="18"/>
      <c r="J122" s="17"/>
      <c r="K122" s="8"/>
      <c r="L122" s="8"/>
      <c r="M122" s="22" t="str">
        <f aca="false">IF(OR(A122="",J122=""),"",N(I122)-N(F122))</f>
        <v/>
      </c>
      <c r="N122" s="23" t="str">
        <f aca="false">IF(M122="","",IF(N(F122)=0,0,G122/F122*M122))</f>
        <v/>
      </c>
      <c r="O122" s="10" t="str">
        <f aca="false">IF(A122="","",IF(OR(H122="",EDATE(H122,12*Settings!$C$7)&lt;=Settings!$C$6),"Due","Not due"))</f>
        <v/>
      </c>
      <c r="P122" s="10" t="str">
        <f aca="false">IF(A122="","",IF(J122="",IF(O122="Due","Not verified - due","Not verified"),IF(M122&lt;&gt;0,"Discrepancy",IF(L122="Working","Verified OK","Verified - "&amp;IF(L122="","condition not noted",L122)))))</f>
        <v/>
      </c>
      <c r="Q122" s="8"/>
    </row>
    <row r="123" customFormat="false" ht="15" hidden="false" customHeight="false" outlineLevel="0" collapsed="false">
      <c r="A123" s="21"/>
      <c r="B123" s="8"/>
      <c r="C123" s="8"/>
      <c r="D123" s="8"/>
      <c r="E123" s="8"/>
      <c r="F123" s="18"/>
      <c r="G123" s="19"/>
      <c r="H123" s="17"/>
      <c r="I123" s="18"/>
      <c r="J123" s="17"/>
      <c r="K123" s="8"/>
      <c r="L123" s="8"/>
      <c r="M123" s="22" t="str">
        <f aca="false">IF(OR(A123="",J123=""),"",N(I123)-N(F123))</f>
        <v/>
      </c>
      <c r="N123" s="23" t="str">
        <f aca="false">IF(M123="","",IF(N(F123)=0,0,G123/F123*M123))</f>
        <v/>
      </c>
      <c r="O123" s="10" t="str">
        <f aca="false">IF(A123="","",IF(OR(H123="",EDATE(H123,12*Settings!$C$7)&lt;=Settings!$C$6),"Due","Not due"))</f>
        <v/>
      </c>
      <c r="P123" s="10" t="str">
        <f aca="false">IF(A123="","",IF(J123="",IF(O123="Due","Not verified - due","Not verified"),IF(M123&lt;&gt;0,"Discrepancy",IF(L123="Working","Verified OK","Verified - "&amp;IF(L123="","condition not noted",L123)))))</f>
        <v/>
      </c>
      <c r="Q123" s="8"/>
    </row>
    <row r="124" customFormat="false" ht="15" hidden="false" customHeight="false" outlineLevel="0" collapsed="false">
      <c r="A124" s="21"/>
      <c r="B124" s="8"/>
      <c r="C124" s="8"/>
      <c r="D124" s="8"/>
      <c r="E124" s="8"/>
      <c r="F124" s="18"/>
      <c r="G124" s="19"/>
      <c r="H124" s="17"/>
      <c r="I124" s="18"/>
      <c r="J124" s="17"/>
      <c r="K124" s="8"/>
      <c r="L124" s="8"/>
      <c r="M124" s="22" t="str">
        <f aca="false">IF(OR(A124="",J124=""),"",N(I124)-N(F124))</f>
        <v/>
      </c>
      <c r="N124" s="23" t="str">
        <f aca="false">IF(M124="","",IF(N(F124)=0,0,G124/F124*M124))</f>
        <v/>
      </c>
      <c r="O124" s="10" t="str">
        <f aca="false">IF(A124="","",IF(OR(H124="",EDATE(H124,12*Settings!$C$7)&lt;=Settings!$C$6),"Due","Not due"))</f>
        <v/>
      </c>
      <c r="P124" s="10" t="str">
        <f aca="false">IF(A124="","",IF(J124="",IF(O124="Due","Not verified - due","Not verified"),IF(M124&lt;&gt;0,"Discrepancy",IF(L124="Working","Verified OK","Verified - "&amp;IF(L124="","condition not noted",L124)))))</f>
        <v/>
      </c>
      <c r="Q124" s="8"/>
    </row>
    <row r="125" customFormat="false" ht="15" hidden="false" customHeight="false" outlineLevel="0" collapsed="false">
      <c r="A125" s="21"/>
      <c r="B125" s="8"/>
      <c r="C125" s="8"/>
      <c r="D125" s="8"/>
      <c r="E125" s="8"/>
      <c r="F125" s="18"/>
      <c r="G125" s="19"/>
      <c r="H125" s="17"/>
      <c r="I125" s="18"/>
      <c r="J125" s="17"/>
      <c r="K125" s="8"/>
      <c r="L125" s="8"/>
      <c r="M125" s="22" t="str">
        <f aca="false">IF(OR(A125="",J125=""),"",N(I125)-N(F125))</f>
        <v/>
      </c>
      <c r="N125" s="23" t="str">
        <f aca="false">IF(M125="","",IF(N(F125)=0,0,G125/F125*M125))</f>
        <v/>
      </c>
      <c r="O125" s="10" t="str">
        <f aca="false">IF(A125="","",IF(OR(H125="",EDATE(H125,12*Settings!$C$7)&lt;=Settings!$C$6),"Due","Not due"))</f>
        <v/>
      </c>
      <c r="P125" s="10" t="str">
        <f aca="false">IF(A125="","",IF(J125="",IF(O125="Due","Not verified - due","Not verified"),IF(M125&lt;&gt;0,"Discrepancy",IF(L125="Working","Verified OK","Verified - "&amp;IF(L125="","condition not noted",L125)))))</f>
        <v/>
      </c>
      <c r="Q125" s="8"/>
    </row>
    <row r="126" customFormat="false" ht="15" hidden="false" customHeight="false" outlineLevel="0" collapsed="false">
      <c r="A126" s="21"/>
      <c r="B126" s="8"/>
      <c r="C126" s="8"/>
      <c r="D126" s="8"/>
      <c r="E126" s="8"/>
      <c r="F126" s="18"/>
      <c r="G126" s="19"/>
      <c r="H126" s="17"/>
      <c r="I126" s="18"/>
      <c r="J126" s="17"/>
      <c r="K126" s="8"/>
      <c r="L126" s="8"/>
      <c r="M126" s="22" t="str">
        <f aca="false">IF(OR(A126="",J126=""),"",N(I126)-N(F126))</f>
        <v/>
      </c>
      <c r="N126" s="23" t="str">
        <f aca="false">IF(M126="","",IF(N(F126)=0,0,G126/F126*M126))</f>
        <v/>
      </c>
      <c r="O126" s="10" t="str">
        <f aca="false">IF(A126="","",IF(OR(H126="",EDATE(H126,12*Settings!$C$7)&lt;=Settings!$C$6),"Due","Not due"))</f>
        <v/>
      </c>
      <c r="P126" s="10" t="str">
        <f aca="false">IF(A126="","",IF(J126="",IF(O126="Due","Not verified - due","Not verified"),IF(M126&lt;&gt;0,"Discrepancy",IF(L126="Working","Verified OK","Verified - "&amp;IF(L126="","condition not noted",L126)))))</f>
        <v/>
      </c>
      <c r="Q126" s="8"/>
    </row>
    <row r="127" customFormat="false" ht="15" hidden="false" customHeight="false" outlineLevel="0" collapsed="false">
      <c r="A127" s="21"/>
      <c r="B127" s="8"/>
      <c r="C127" s="8"/>
      <c r="D127" s="8"/>
      <c r="E127" s="8"/>
      <c r="F127" s="18"/>
      <c r="G127" s="19"/>
      <c r="H127" s="17"/>
      <c r="I127" s="18"/>
      <c r="J127" s="17"/>
      <c r="K127" s="8"/>
      <c r="L127" s="8"/>
      <c r="M127" s="22" t="str">
        <f aca="false">IF(OR(A127="",J127=""),"",N(I127)-N(F127))</f>
        <v/>
      </c>
      <c r="N127" s="23" t="str">
        <f aca="false">IF(M127="","",IF(N(F127)=0,0,G127/F127*M127))</f>
        <v/>
      </c>
      <c r="O127" s="10" t="str">
        <f aca="false">IF(A127="","",IF(OR(H127="",EDATE(H127,12*Settings!$C$7)&lt;=Settings!$C$6),"Due","Not due"))</f>
        <v/>
      </c>
      <c r="P127" s="10" t="str">
        <f aca="false">IF(A127="","",IF(J127="",IF(O127="Due","Not verified - due","Not verified"),IF(M127&lt;&gt;0,"Discrepancy",IF(L127="Working","Verified OK","Verified - "&amp;IF(L127="","condition not noted",L127)))))</f>
        <v/>
      </c>
      <c r="Q127" s="8"/>
    </row>
    <row r="128" customFormat="false" ht="15" hidden="false" customHeight="false" outlineLevel="0" collapsed="false">
      <c r="A128" s="21"/>
      <c r="B128" s="8"/>
      <c r="C128" s="8"/>
      <c r="D128" s="8"/>
      <c r="E128" s="8"/>
      <c r="F128" s="18"/>
      <c r="G128" s="19"/>
      <c r="H128" s="17"/>
      <c r="I128" s="18"/>
      <c r="J128" s="17"/>
      <c r="K128" s="8"/>
      <c r="L128" s="8"/>
      <c r="M128" s="22" t="str">
        <f aca="false">IF(OR(A128="",J128=""),"",N(I128)-N(F128))</f>
        <v/>
      </c>
      <c r="N128" s="23" t="str">
        <f aca="false">IF(M128="","",IF(N(F128)=0,0,G128/F128*M128))</f>
        <v/>
      </c>
      <c r="O128" s="10" t="str">
        <f aca="false">IF(A128="","",IF(OR(H128="",EDATE(H128,12*Settings!$C$7)&lt;=Settings!$C$6),"Due","Not due"))</f>
        <v/>
      </c>
      <c r="P128" s="10" t="str">
        <f aca="false">IF(A128="","",IF(J128="",IF(O128="Due","Not verified - due","Not verified"),IF(M128&lt;&gt;0,"Discrepancy",IF(L128="Working","Verified OK","Verified - "&amp;IF(L128="","condition not noted",L128)))))</f>
        <v/>
      </c>
      <c r="Q128" s="8"/>
    </row>
    <row r="129" customFormat="false" ht="15" hidden="false" customHeight="false" outlineLevel="0" collapsed="false">
      <c r="A129" s="21"/>
      <c r="B129" s="8"/>
      <c r="C129" s="8"/>
      <c r="D129" s="8"/>
      <c r="E129" s="8"/>
      <c r="F129" s="18"/>
      <c r="G129" s="19"/>
      <c r="H129" s="17"/>
      <c r="I129" s="18"/>
      <c r="J129" s="17"/>
      <c r="K129" s="8"/>
      <c r="L129" s="8"/>
      <c r="M129" s="22" t="str">
        <f aca="false">IF(OR(A129="",J129=""),"",N(I129)-N(F129))</f>
        <v/>
      </c>
      <c r="N129" s="23" t="str">
        <f aca="false">IF(M129="","",IF(N(F129)=0,0,G129/F129*M129))</f>
        <v/>
      </c>
      <c r="O129" s="10" t="str">
        <f aca="false">IF(A129="","",IF(OR(H129="",EDATE(H129,12*Settings!$C$7)&lt;=Settings!$C$6),"Due","Not due"))</f>
        <v/>
      </c>
      <c r="P129" s="10" t="str">
        <f aca="false">IF(A129="","",IF(J129="",IF(O129="Due","Not verified - due","Not verified"),IF(M129&lt;&gt;0,"Discrepancy",IF(L129="Working","Verified OK","Verified - "&amp;IF(L129="","condition not noted",L129)))))</f>
        <v/>
      </c>
      <c r="Q129" s="8"/>
    </row>
    <row r="130" customFormat="false" ht="15" hidden="false" customHeight="false" outlineLevel="0" collapsed="false">
      <c r="A130" s="21"/>
      <c r="B130" s="8"/>
      <c r="C130" s="8"/>
      <c r="D130" s="8"/>
      <c r="E130" s="8"/>
      <c r="F130" s="18"/>
      <c r="G130" s="19"/>
      <c r="H130" s="17"/>
      <c r="I130" s="18"/>
      <c r="J130" s="17"/>
      <c r="K130" s="8"/>
      <c r="L130" s="8"/>
      <c r="M130" s="22" t="str">
        <f aca="false">IF(OR(A130="",J130=""),"",N(I130)-N(F130))</f>
        <v/>
      </c>
      <c r="N130" s="23" t="str">
        <f aca="false">IF(M130="","",IF(N(F130)=0,0,G130/F130*M130))</f>
        <v/>
      </c>
      <c r="O130" s="10" t="str">
        <f aca="false">IF(A130="","",IF(OR(H130="",EDATE(H130,12*Settings!$C$7)&lt;=Settings!$C$6),"Due","Not due"))</f>
        <v/>
      </c>
      <c r="P130" s="10" t="str">
        <f aca="false">IF(A130="","",IF(J130="",IF(O130="Due","Not verified - due","Not verified"),IF(M130&lt;&gt;0,"Discrepancy",IF(L130="Working","Verified OK","Verified - "&amp;IF(L130="","condition not noted",L130)))))</f>
        <v/>
      </c>
      <c r="Q130" s="8"/>
    </row>
    <row r="131" customFormat="false" ht="15" hidden="false" customHeight="false" outlineLevel="0" collapsed="false">
      <c r="A131" s="21"/>
      <c r="B131" s="8"/>
      <c r="C131" s="8"/>
      <c r="D131" s="8"/>
      <c r="E131" s="8"/>
      <c r="F131" s="18"/>
      <c r="G131" s="19"/>
      <c r="H131" s="17"/>
      <c r="I131" s="18"/>
      <c r="J131" s="17"/>
      <c r="K131" s="8"/>
      <c r="L131" s="8"/>
      <c r="M131" s="22" t="str">
        <f aca="false">IF(OR(A131="",J131=""),"",N(I131)-N(F131))</f>
        <v/>
      </c>
      <c r="N131" s="23" t="str">
        <f aca="false">IF(M131="","",IF(N(F131)=0,0,G131/F131*M131))</f>
        <v/>
      </c>
      <c r="O131" s="10" t="str">
        <f aca="false">IF(A131="","",IF(OR(H131="",EDATE(H131,12*Settings!$C$7)&lt;=Settings!$C$6),"Due","Not due"))</f>
        <v/>
      </c>
      <c r="P131" s="10" t="str">
        <f aca="false">IF(A131="","",IF(J131="",IF(O131="Due","Not verified - due","Not verified"),IF(M131&lt;&gt;0,"Discrepancy",IF(L131="Working","Verified OK","Verified - "&amp;IF(L131="","condition not noted",L131)))))</f>
        <v/>
      </c>
      <c r="Q131" s="8"/>
    </row>
    <row r="132" customFormat="false" ht="15" hidden="false" customHeight="false" outlineLevel="0" collapsed="false">
      <c r="A132" s="21"/>
      <c r="B132" s="8"/>
      <c r="C132" s="8"/>
      <c r="D132" s="8"/>
      <c r="E132" s="8"/>
      <c r="F132" s="18"/>
      <c r="G132" s="19"/>
      <c r="H132" s="17"/>
      <c r="I132" s="18"/>
      <c r="J132" s="17"/>
      <c r="K132" s="8"/>
      <c r="L132" s="8"/>
      <c r="M132" s="22" t="str">
        <f aca="false">IF(OR(A132="",J132=""),"",N(I132)-N(F132))</f>
        <v/>
      </c>
      <c r="N132" s="23" t="str">
        <f aca="false">IF(M132="","",IF(N(F132)=0,0,G132/F132*M132))</f>
        <v/>
      </c>
      <c r="O132" s="10" t="str">
        <f aca="false">IF(A132="","",IF(OR(H132="",EDATE(H132,12*Settings!$C$7)&lt;=Settings!$C$6),"Due","Not due"))</f>
        <v/>
      </c>
      <c r="P132" s="10" t="str">
        <f aca="false">IF(A132="","",IF(J132="",IF(O132="Due","Not verified - due","Not verified"),IF(M132&lt;&gt;0,"Discrepancy",IF(L132="Working","Verified OK","Verified - "&amp;IF(L132="","condition not noted",L132)))))</f>
        <v/>
      </c>
      <c r="Q132" s="8"/>
    </row>
    <row r="133" customFormat="false" ht="15" hidden="false" customHeight="false" outlineLevel="0" collapsed="false">
      <c r="A133" s="21"/>
      <c r="B133" s="8"/>
      <c r="C133" s="8"/>
      <c r="D133" s="8"/>
      <c r="E133" s="8"/>
      <c r="F133" s="18"/>
      <c r="G133" s="19"/>
      <c r="H133" s="17"/>
      <c r="I133" s="18"/>
      <c r="J133" s="17"/>
      <c r="K133" s="8"/>
      <c r="L133" s="8"/>
      <c r="M133" s="22" t="str">
        <f aca="false">IF(OR(A133="",J133=""),"",N(I133)-N(F133))</f>
        <v/>
      </c>
      <c r="N133" s="23" t="str">
        <f aca="false">IF(M133="","",IF(N(F133)=0,0,G133/F133*M133))</f>
        <v/>
      </c>
      <c r="O133" s="10" t="str">
        <f aca="false">IF(A133="","",IF(OR(H133="",EDATE(H133,12*Settings!$C$7)&lt;=Settings!$C$6),"Due","Not due"))</f>
        <v/>
      </c>
      <c r="P133" s="10" t="str">
        <f aca="false">IF(A133="","",IF(J133="",IF(O133="Due","Not verified - due","Not verified"),IF(M133&lt;&gt;0,"Discrepancy",IF(L133="Working","Verified OK","Verified - "&amp;IF(L133="","condition not noted",L133)))))</f>
        <v/>
      </c>
      <c r="Q133" s="8"/>
    </row>
    <row r="134" customFormat="false" ht="15" hidden="false" customHeight="false" outlineLevel="0" collapsed="false">
      <c r="A134" s="21"/>
      <c r="B134" s="8"/>
      <c r="C134" s="8"/>
      <c r="D134" s="8"/>
      <c r="E134" s="8"/>
      <c r="F134" s="18"/>
      <c r="G134" s="19"/>
      <c r="H134" s="17"/>
      <c r="I134" s="18"/>
      <c r="J134" s="17"/>
      <c r="K134" s="8"/>
      <c r="L134" s="8"/>
      <c r="M134" s="22" t="str">
        <f aca="false">IF(OR(A134="",J134=""),"",N(I134)-N(F134))</f>
        <v/>
      </c>
      <c r="N134" s="23" t="str">
        <f aca="false">IF(M134="","",IF(N(F134)=0,0,G134/F134*M134))</f>
        <v/>
      </c>
      <c r="O134" s="10" t="str">
        <f aca="false">IF(A134="","",IF(OR(H134="",EDATE(H134,12*Settings!$C$7)&lt;=Settings!$C$6),"Due","Not due"))</f>
        <v/>
      </c>
      <c r="P134" s="10" t="str">
        <f aca="false">IF(A134="","",IF(J134="",IF(O134="Due","Not verified - due","Not verified"),IF(M134&lt;&gt;0,"Discrepancy",IF(L134="Working","Verified OK","Verified - "&amp;IF(L134="","condition not noted",L134)))))</f>
        <v/>
      </c>
      <c r="Q134" s="8"/>
    </row>
    <row r="135" customFormat="false" ht="15" hidden="false" customHeight="false" outlineLevel="0" collapsed="false">
      <c r="A135" s="21"/>
      <c r="B135" s="8"/>
      <c r="C135" s="8"/>
      <c r="D135" s="8"/>
      <c r="E135" s="8"/>
      <c r="F135" s="18"/>
      <c r="G135" s="19"/>
      <c r="H135" s="17"/>
      <c r="I135" s="18"/>
      <c r="J135" s="17"/>
      <c r="K135" s="8"/>
      <c r="L135" s="8"/>
      <c r="M135" s="22" t="str">
        <f aca="false">IF(OR(A135="",J135=""),"",N(I135)-N(F135))</f>
        <v/>
      </c>
      <c r="N135" s="23" t="str">
        <f aca="false">IF(M135="","",IF(N(F135)=0,0,G135/F135*M135))</f>
        <v/>
      </c>
      <c r="O135" s="10" t="str">
        <f aca="false">IF(A135="","",IF(OR(H135="",EDATE(H135,12*Settings!$C$7)&lt;=Settings!$C$6),"Due","Not due"))</f>
        <v/>
      </c>
      <c r="P135" s="10" t="str">
        <f aca="false">IF(A135="","",IF(J135="",IF(O135="Due","Not verified - due","Not verified"),IF(M135&lt;&gt;0,"Discrepancy",IF(L135="Working","Verified OK","Verified - "&amp;IF(L135="","condition not noted",L135)))))</f>
        <v/>
      </c>
      <c r="Q135" s="8"/>
    </row>
    <row r="136" customFormat="false" ht="15" hidden="false" customHeight="false" outlineLevel="0" collapsed="false">
      <c r="A136" s="21"/>
      <c r="B136" s="8"/>
      <c r="C136" s="8"/>
      <c r="D136" s="8"/>
      <c r="E136" s="8"/>
      <c r="F136" s="18"/>
      <c r="G136" s="19"/>
      <c r="H136" s="17"/>
      <c r="I136" s="18"/>
      <c r="J136" s="17"/>
      <c r="K136" s="8"/>
      <c r="L136" s="8"/>
      <c r="M136" s="22" t="str">
        <f aca="false">IF(OR(A136="",J136=""),"",N(I136)-N(F136))</f>
        <v/>
      </c>
      <c r="N136" s="23" t="str">
        <f aca="false">IF(M136="","",IF(N(F136)=0,0,G136/F136*M136))</f>
        <v/>
      </c>
      <c r="O136" s="10" t="str">
        <f aca="false">IF(A136="","",IF(OR(H136="",EDATE(H136,12*Settings!$C$7)&lt;=Settings!$C$6),"Due","Not due"))</f>
        <v/>
      </c>
      <c r="P136" s="10" t="str">
        <f aca="false">IF(A136="","",IF(J136="",IF(O136="Due","Not verified - due","Not verified"),IF(M136&lt;&gt;0,"Discrepancy",IF(L136="Working","Verified OK","Verified - "&amp;IF(L136="","condition not noted",L136)))))</f>
        <v/>
      </c>
      <c r="Q136" s="8"/>
    </row>
    <row r="137" customFormat="false" ht="15" hidden="false" customHeight="false" outlineLevel="0" collapsed="false">
      <c r="A137" s="21"/>
      <c r="B137" s="8"/>
      <c r="C137" s="8"/>
      <c r="D137" s="8"/>
      <c r="E137" s="8"/>
      <c r="F137" s="18"/>
      <c r="G137" s="19"/>
      <c r="H137" s="17"/>
      <c r="I137" s="18"/>
      <c r="J137" s="17"/>
      <c r="K137" s="8"/>
      <c r="L137" s="8"/>
      <c r="M137" s="22" t="str">
        <f aca="false">IF(OR(A137="",J137=""),"",N(I137)-N(F137))</f>
        <v/>
      </c>
      <c r="N137" s="23" t="str">
        <f aca="false">IF(M137="","",IF(N(F137)=0,0,G137/F137*M137))</f>
        <v/>
      </c>
      <c r="O137" s="10" t="str">
        <f aca="false">IF(A137="","",IF(OR(H137="",EDATE(H137,12*Settings!$C$7)&lt;=Settings!$C$6),"Due","Not due"))</f>
        <v/>
      </c>
      <c r="P137" s="10" t="str">
        <f aca="false">IF(A137="","",IF(J137="",IF(O137="Due","Not verified - due","Not verified"),IF(M137&lt;&gt;0,"Discrepancy",IF(L137="Working","Verified OK","Verified - "&amp;IF(L137="","condition not noted",L137)))))</f>
        <v/>
      </c>
      <c r="Q137" s="8"/>
    </row>
    <row r="138" customFormat="false" ht="15" hidden="false" customHeight="false" outlineLevel="0" collapsed="false">
      <c r="A138" s="21"/>
      <c r="B138" s="8"/>
      <c r="C138" s="8"/>
      <c r="D138" s="8"/>
      <c r="E138" s="8"/>
      <c r="F138" s="18"/>
      <c r="G138" s="19"/>
      <c r="H138" s="17"/>
      <c r="I138" s="18"/>
      <c r="J138" s="17"/>
      <c r="K138" s="8"/>
      <c r="L138" s="8"/>
      <c r="M138" s="22" t="str">
        <f aca="false">IF(OR(A138="",J138=""),"",N(I138)-N(F138))</f>
        <v/>
      </c>
      <c r="N138" s="23" t="str">
        <f aca="false">IF(M138="","",IF(N(F138)=0,0,G138/F138*M138))</f>
        <v/>
      </c>
      <c r="O138" s="10" t="str">
        <f aca="false">IF(A138="","",IF(OR(H138="",EDATE(H138,12*Settings!$C$7)&lt;=Settings!$C$6),"Due","Not due"))</f>
        <v/>
      </c>
      <c r="P138" s="10" t="str">
        <f aca="false">IF(A138="","",IF(J138="",IF(O138="Due","Not verified - due","Not verified"),IF(M138&lt;&gt;0,"Discrepancy",IF(L138="Working","Verified OK","Verified - "&amp;IF(L138="","condition not noted",L138)))))</f>
        <v/>
      </c>
      <c r="Q138" s="8"/>
    </row>
    <row r="139" customFormat="false" ht="15" hidden="false" customHeight="false" outlineLevel="0" collapsed="false">
      <c r="A139" s="21"/>
      <c r="B139" s="8"/>
      <c r="C139" s="8"/>
      <c r="D139" s="8"/>
      <c r="E139" s="8"/>
      <c r="F139" s="18"/>
      <c r="G139" s="19"/>
      <c r="H139" s="17"/>
      <c r="I139" s="18"/>
      <c r="J139" s="17"/>
      <c r="K139" s="8"/>
      <c r="L139" s="8"/>
      <c r="M139" s="22" t="str">
        <f aca="false">IF(OR(A139="",J139=""),"",N(I139)-N(F139))</f>
        <v/>
      </c>
      <c r="N139" s="23" t="str">
        <f aca="false">IF(M139="","",IF(N(F139)=0,0,G139/F139*M139))</f>
        <v/>
      </c>
      <c r="O139" s="10" t="str">
        <f aca="false">IF(A139="","",IF(OR(H139="",EDATE(H139,12*Settings!$C$7)&lt;=Settings!$C$6),"Due","Not due"))</f>
        <v/>
      </c>
      <c r="P139" s="10" t="str">
        <f aca="false">IF(A139="","",IF(J139="",IF(O139="Due","Not verified - due","Not verified"),IF(M139&lt;&gt;0,"Discrepancy",IF(L139="Working","Verified OK","Verified - "&amp;IF(L139="","condition not noted",L139)))))</f>
        <v/>
      </c>
      <c r="Q139" s="8"/>
    </row>
    <row r="140" customFormat="false" ht="15" hidden="false" customHeight="false" outlineLevel="0" collapsed="false">
      <c r="A140" s="21"/>
      <c r="B140" s="8"/>
      <c r="C140" s="8"/>
      <c r="D140" s="8"/>
      <c r="E140" s="8"/>
      <c r="F140" s="18"/>
      <c r="G140" s="19"/>
      <c r="H140" s="17"/>
      <c r="I140" s="18"/>
      <c r="J140" s="17"/>
      <c r="K140" s="8"/>
      <c r="L140" s="8"/>
      <c r="M140" s="22" t="str">
        <f aca="false">IF(OR(A140="",J140=""),"",N(I140)-N(F140))</f>
        <v/>
      </c>
      <c r="N140" s="23" t="str">
        <f aca="false">IF(M140="","",IF(N(F140)=0,0,G140/F140*M140))</f>
        <v/>
      </c>
      <c r="O140" s="10" t="str">
        <f aca="false">IF(A140="","",IF(OR(H140="",EDATE(H140,12*Settings!$C$7)&lt;=Settings!$C$6),"Due","Not due"))</f>
        <v/>
      </c>
      <c r="P140" s="10" t="str">
        <f aca="false">IF(A140="","",IF(J140="",IF(O140="Due","Not verified - due","Not verified"),IF(M140&lt;&gt;0,"Discrepancy",IF(L140="Working","Verified OK","Verified - "&amp;IF(L140="","condition not noted",L140)))))</f>
        <v/>
      </c>
      <c r="Q140" s="8"/>
    </row>
    <row r="141" customFormat="false" ht="15" hidden="false" customHeight="false" outlineLevel="0" collapsed="false">
      <c r="A141" s="21"/>
      <c r="B141" s="8"/>
      <c r="C141" s="8"/>
      <c r="D141" s="8"/>
      <c r="E141" s="8"/>
      <c r="F141" s="18"/>
      <c r="G141" s="19"/>
      <c r="H141" s="17"/>
      <c r="I141" s="18"/>
      <c r="J141" s="17"/>
      <c r="K141" s="8"/>
      <c r="L141" s="8"/>
      <c r="M141" s="22" t="str">
        <f aca="false">IF(OR(A141="",J141=""),"",N(I141)-N(F141))</f>
        <v/>
      </c>
      <c r="N141" s="23" t="str">
        <f aca="false">IF(M141="","",IF(N(F141)=0,0,G141/F141*M141))</f>
        <v/>
      </c>
      <c r="O141" s="10" t="str">
        <f aca="false">IF(A141="","",IF(OR(H141="",EDATE(H141,12*Settings!$C$7)&lt;=Settings!$C$6),"Due","Not due"))</f>
        <v/>
      </c>
      <c r="P141" s="10" t="str">
        <f aca="false">IF(A141="","",IF(J141="",IF(O141="Due","Not verified - due","Not verified"),IF(M141&lt;&gt;0,"Discrepancy",IF(L141="Working","Verified OK","Verified - "&amp;IF(L141="","condition not noted",L141)))))</f>
        <v/>
      </c>
      <c r="Q141" s="8"/>
    </row>
    <row r="142" customFormat="false" ht="15" hidden="false" customHeight="false" outlineLevel="0" collapsed="false">
      <c r="A142" s="21"/>
      <c r="B142" s="8"/>
      <c r="C142" s="8"/>
      <c r="D142" s="8"/>
      <c r="E142" s="8"/>
      <c r="F142" s="18"/>
      <c r="G142" s="19"/>
      <c r="H142" s="17"/>
      <c r="I142" s="18"/>
      <c r="J142" s="17"/>
      <c r="K142" s="8"/>
      <c r="L142" s="8"/>
      <c r="M142" s="22" t="str">
        <f aca="false">IF(OR(A142="",J142=""),"",N(I142)-N(F142))</f>
        <v/>
      </c>
      <c r="N142" s="23" t="str">
        <f aca="false">IF(M142="","",IF(N(F142)=0,0,G142/F142*M142))</f>
        <v/>
      </c>
      <c r="O142" s="10" t="str">
        <f aca="false">IF(A142="","",IF(OR(H142="",EDATE(H142,12*Settings!$C$7)&lt;=Settings!$C$6),"Due","Not due"))</f>
        <v/>
      </c>
      <c r="P142" s="10" t="str">
        <f aca="false">IF(A142="","",IF(J142="",IF(O142="Due","Not verified - due","Not verified"),IF(M142&lt;&gt;0,"Discrepancy",IF(L142="Working","Verified OK","Verified - "&amp;IF(L142="","condition not noted",L142)))))</f>
        <v/>
      </c>
      <c r="Q142" s="8"/>
    </row>
    <row r="143" customFormat="false" ht="15" hidden="false" customHeight="false" outlineLevel="0" collapsed="false">
      <c r="A143" s="21"/>
      <c r="B143" s="8"/>
      <c r="C143" s="8"/>
      <c r="D143" s="8"/>
      <c r="E143" s="8"/>
      <c r="F143" s="18"/>
      <c r="G143" s="19"/>
      <c r="H143" s="17"/>
      <c r="I143" s="18"/>
      <c r="J143" s="17"/>
      <c r="K143" s="8"/>
      <c r="L143" s="8"/>
      <c r="M143" s="22" t="str">
        <f aca="false">IF(OR(A143="",J143=""),"",N(I143)-N(F143))</f>
        <v/>
      </c>
      <c r="N143" s="23" t="str">
        <f aca="false">IF(M143="","",IF(N(F143)=0,0,G143/F143*M143))</f>
        <v/>
      </c>
      <c r="O143" s="10" t="str">
        <f aca="false">IF(A143="","",IF(OR(H143="",EDATE(H143,12*Settings!$C$7)&lt;=Settings!$C$6),"Due","Not due"))</f>
        <v/>
      </c>
      <c r="P143" s="10" t="str">
        <f aca="false">IF(A143="","",IF(J143="",IF(O143="Due","Not verified - due","Not verified"),IF(M143&lt;&gt;0,"Discrepancy",IF(L143="Working","Verified OK","Verified - "&amp;IF(L143="","condition not noted",L143)))))</f>
        <v/>
      </c>
      <c r="Q143" s="8"/>
    </row>
    <row r="144" customFormat="false" ht="15" hidden="false" customHeight="false" outlineLevel="0" collapsed="false">
      <c r="A144" s="21"/>
      <c r="B144" s="8"/>
      <c r="C144" s="8"/>
      <c r="D144" s="8"/>
      <c r="E144" s="8"/>
      <c r="F144" s="18"/>
      <c r="G144" s="19"/>
      <c r="H144" s="17"/>
      <c r="I144" s="18"/>
      <c r="J144" s="17"/>
      <c r="K144" s="8"/>
      <c r="L144" s="8"/>
      <c r="M144" s="22" t="str">
        <f aca="false">IF(OR(A144="",J144=""),"",N(I144)-N(F144))</f>
        <v/>
      </c>
      <c r="N144" s="23" t="str">
        <f aca="false">IF(M144="","",IF(N(F144)=0,0,G144/F144*M144))</f>
        <v/>
      </c>
      <c r="O144" s="10" t="str">
        <f aca="false">IF(A144="","",IF(OR(H144="",EDATE(H144,12*Settings!$C$7)&lt;=Settings!$C$6),"Due","Not due"))</f>
        <v/>
      </c>
      <c r="P144" s="10" t="str">
        <f aca="false">IF(A144="","",IF(J144="",IF(O144="Due","Not verified - due","Not verified"),IF(M144&lt;&gt;0,"Discrepancy",IF(L144="Working","Verified OK","Verified - "&amp;IF(L144="","condition not noted",L144)))))</f>
        <v/>
      </c>
      <c r="Q144" s="8"/>
    </row>
    <row r="145" customFormat="false" ht="15" hidden="false" customHeight="false" outlineLevel="0" collapsed="false">
      <c r="A145" s="21"/>
      <c r="B145" s="8"/>
      <c r="C145" s="8"/>
      <c r="D145" s="8"/>
      <c r="E145" s="8"/>
      <c r="F145" s="18"/>
      <c r="G145" s="19"/>
      <c r="H145" s="17"/>
      <c r="I145" s="18"/>
      <c r="J145" s="17"/>
      <c r="K145" s="8"/>
      <c r="L145" s="8"/>
      <c r="M145" s="22" t="str">
        <f aca="false">IF(OR(A145="",J145=""),"",N(I145)-N(F145))</f>
        <v/>
      </c>
      <c r="N145" s="23" t="str">
        <f aca="false">IF(M145="","",IF(N(F145)=0,0,G145/F145*M145))</f>
        <v/>
      </c>
      <c r="O145" s="10" t="str">
        <f aca="false">IF(A145="","",IF(OR(H145="",EDATE(H145,12*Settings!$C$7)&lt;=Settings!$C$6),"Due","Not due"))</f>
        <v/>
      </c>
      <c r="P145" s="10" t="str">
        <f aca="false">IF(A145="","",IF(J145="",IF(O145="Due","Not verified - due","Not verified"),IF(M145&lt;&gt;0,"Discrepancy",IF(L145="Working","Verified OK","Verified - "&amp;IF(L145="","condition not noted",L145)))))</f>
        <v/>
      </c>
      <c r="Q145" s="8"/>
    </row>
    <row r="146" customFormat="false" ht="15" hidden="false" customHeight="false" outlineLevel="0" collapsed="false">
      <c r="A146" s="21"/>
      <c r="B146" s="8"/>
      <c r="C146" s="8"/>
      <c r="D146" s="8"/>
      <c r="E146" s="8"/>
      <c r="F146" s="18"/>
      <c r="G146" s="19"/>
      <c r="H146" s="17"/>
      <c r="I146" s="18"/>
      <c r="J146" s="17"/>
      <c r="K146" s="8"/>
      <c r="L146" s="8"/>
      <c r="M146" s="22" t="str">
        <f aca="false">IF(OR(A146="",J146=""),"",N(I146)-N(F146))</f>
        <v/>
      </c>
      <c r="N146" s="23" t="str">
        <f aca="false">IF(M146="","",IF(N(F146)=0,0,G146/F146*M146))</f>
        <v/>
      </c>
      <c r="O146" s="10" t="str">
        <f aca="false">IF(A146="","",IF(OR(H146="",EDATE(H146,12*Settings!$C$7)&lt;=Settings!$C$6),"Due","Not due"))</f>
        <v/>
      </c>
      <c r="P146" s="10" t="str">
        <f aca="false">IF(A146="","",IF(J146="",IF(O146="Due","Not verified - due","Not verified"),IF(M146&lt;&gt;0,"Discrepancy",IF(L146="Working","Verified OK","Verified - "&amp;IF(L146="","condition not noted",L146)))))</f>
        <v/>
      </c>
      <c r="Q146" s="8"/>
    </row>
    <row r="147" customFormat="false" ht="15" hidden="false" customHeight="false" outlineLevel="0" collapsed="false">
      <c r="A147" s="21"/>
      <c r="B147" s="8"/>
      <c r="C147" s="8"/>
      <c r="D147" s="8"/>
      <c r="E147" s="8"/>
      <c r="F147" s="18"/>
      <c r="G147" s="19"/>
      <c r="H147" s="17"/>
      <c r="I147" s="18"/>
      <c r="J147" s="17"/>
      <c r="K147" s="8"/>
      <c r="L147" s="8"/>
      <c r="M147" s="22" t="str">
        <f aca="false">IF(OR(A147="",J147=""),"",N(I147)-N(F147))</f>
        <v/>
      </c>
      <c r="N147" s="23" t="str">
        <f aca="false">IF(M147="","",IF(N(F147)=0,0,G147/F147*M147))</f>
        <v/>
      </c>
      <c r="O147" s="10" t="str">
        <f aca="false">IF(A147="","",IF(OR(H147="",EDATE(H147,12*Settings!$C$7)&lt;=Settings!$C$6),"Due","Not due"))</f>
        <v/>
      </c>
      <c r="P147" s="10" t="str">
        <f aca="false">IF(A147="","",IF(J147="",IF(O147="Due","Not verified - due","Not verified"),IF(M147&lt;&gt;0,"Discrepancy",IF(L147="Working","Verified OK","Verified - "&amp;IF(L147="","condition not noted",L147)))))</f>
        <v/>
      </c>
      <c r="Q147" s="8"/>
    </row>
    <row r="148" customFormat="false" ht="15" hidden="false" customHeight="false" outlineLevel="0" collapsed="false">
      <c r="A148" s="21"/>
      <c r="B148" s="8"/>
      <c r="C148" s="8"/>
      <c r="D148" s="8"/>
      <c r="E148" s="8"/>
      <c r="F148" s="18"/>
      <c r="G148" s="19"/>
      <c r="H148" s="17"/>
      <c r="I148" s="18"/>
      <c r="J148" s="17"/>
      <c r="K148" s="8"/>
      <c r="L148" s="8"/>
      <c r="M148" s="22" t="str">
        <f aca="false">IF(OR(A148="",J148=""),"",N(I148)-N(F148))</f>
        <v/>
      </c>
      <c r="N148" s="23" t="str">
        <f aca="false">IF(M148="","",IF(N(F148)=0,0,G148/F148*M148))</f>
        <v/>
      </c>
      <c r="O148" s="10" t="str">
        <f aca="false">IF(A148="","",IF(OR(H148="",EDATE(H148,12*Settings!$C$7)&lt;=Settings!$C$6),"Due","Not due"))</f>
        <v/>
      </c>
      <c r="P148" s="10" t="str">
        <f aca="false">IF(A148="","",IF(J148="",IF(O148="Due","Not verified - due","Not verified"),IF(M148&lt;&gt;0,"Discrepancy",IF(L148="Working","Verified OK","Verified - "&amp;IF(L148="","condition not noted",L148)))))</f>
        <v/>
      </c>
      <c r="Q148" s="8"/>
    </row>
    <row r="149" customFormat="false" ht="15" hidden="false" customHeight="false" outlineLevel="0" collapsed="false">
      <c r="A149" s="21"/>
      <c r="B149" s="8"/>
      <c r="C149" s="8"/>
      <c r="D149" s="8"/>
      <c r="E149" s="8"/>
      <c r="F149" s="18"/>
      <c r="G149" s="19"/>
      <c r="H149" s="17"/>
      <c r="I149" s="18"/>
      <c r="J149" s="17"/>
      <c r="K149" s="8"/>
      <c r="L149" s="8"/>
      <c r="M149" s="22" t="str">
        <f aca="false">IF(OR(A149="",J149=""),"",N(I149)-N(F149))</f>
        <v/>
      </c>
      <c r="N149" s="23" t="str">
        <f aca="false">IF(M149="","",IF(N(F149)=0,0,G149/F149*M149))</f>
        <v/>
      </c>
      <c r="O149" s="10" t="str">
        <f aca="false">IF(A149="","",IF(OR(H149="",EDATE(H149,12*Settings!$C$7)&lt;=Settings!$C$6),"Due","Not due"))</f>
        <v/>
      </c>
      <c r="P149" s="10" t="str">
        <f aca="false">IF(A149="","",IF(J149="",IF(O149="Due","Not verified - due","Not verified"),IF(M149&lt;&gt;0,"Discrepancy",IF(L149="Working","Verified OK","Verified - "&amp;IF(L149="","condition not noted",L149)))))</f>
        <v/>
      </c>
      <c r="Q149" s="8"/>
    </row>
    <row r="150" customFormat="false" ht="15" hidden="false" customHeight="false" outlineLevel="0" collapsed="false">
      <c r="A150" s="21"/>
      <c r="B150" s="8"/>
      <c r="C150" s="8"/>
      <c r="D150" s="8"/>
      <c r="E150" s="8"/>
      <c r="F150" s="18"/>
      <c r="G150" s="19"/>
      <c r="H150" s="17"/>
      <c r="I150" s="18"/>
      <c r="J150" s="17"/>
      <c r="K150" s="8"/>
      <c r="L150" s="8"/>
      <c r="M150" s="22" t="str">
        <f aca="false">IF(OR(A150="",J150=""),"",N(I150)-N(F150))</f>
        <v/>
      </c>
      <c r="N150" s="23" t="str">
        <f aca="false">IF(M150="","",IF(N(F150)=0,0,G150/F150*M150))</f>
        <v/>
      </c>
      <c r="O150" s="10" t="str">
        <f aca="false">IF(A150="","",IF(OR(H150="",EDATE(H150,12*Settings!$C$7)&lt;=Settings!$C$6),"Due","Not due"))</f>
        <v/>
      </c>
      <c r="P150" s="10" t="str">
        <f aca="false">IF(A150="","",IF(J150="",IF(O150="Due","Not verified - due","Not verified"),IF(M150&lt;&gt;0,"Discrepancy",IF(L150="Working","Verified OK","Verified - "&amp;IF(L150="","condition not noted",L150)))))</f>
        <v/>
      </c>
      <c r="Q150" s="8"/>
    </row>
    <row r="151" customFormat="false" ht="15" hidden="false" customHeight="false" outlineLevel="0" collapsed="false">
      <c r="A151" s="21"/>
      <c r="B151" s="8"/>
      <c r="C151" s="8"/>
      <c r="D151" s="8"/>
      <c r="E151" s="8"/>
      <c r="F151" s="18"/>
      <c r="G151" s="19"/>
      <c r="H151" s="17"/>
      <c r="I151" s="18"/>
      <c r="J151" s="17"/>
      <c r="K151" s="8"/>
      <c r="L151" s="8"/>
      <c r="M151" s="22" t="str">
        <f aca="false">IF(OR(A151="",J151=""),"",N(I151)-N(F151))</f>
        <v/>
      </c>
      <c r="N151" s="23" t="str">
        <f aca="false">IF(M151="","",IF(N(F151)=0,0,G151/F151*M151))</f>
        <v/>
      </c>
      <c r="O151" s="10" t="str">
        <f aca="false">IF(A151="","",IF(OR(H151="",EDATE(H151,12*Settings!$C$7)&lt;=Settings!$C$6),"Due","Not due"))</f>
        <v/>
      </c>
      <c r="P151" s="10" t="str">
        <f aca="false">IF(A151="","",IF(J151="",IF(O151="Due","Not verified - due","Not verified"),IF(M151&lt;&gt;0,"Discrepancy",IF(L151="Working","Verified OK","Verified - "&amp;IF(L151="","condition not noted",L151)))))</f>
        <v/>
      </c>
      <c r="Q151" s="8"/>
    </row>
    <row r="152" customFormat="false" ht="15" hidden="false" customHeight="false" outlineLevel="0" collapsed="false">
      <c r="A152" s="21"/>
      <c r="B152" s="8"/>
      <c r="C152" s="8"/>
      <c r="D152" s="8"/>
      <c r="E152" s="8"/>
      <c r="F152" s="18"/>
      <c r="G152" s="19"/>
      <c r="H152" s="17"/>
      <c r="I152" s="18"/>
      <c r="J152" s="17"/>
      <c r="K152" s="8"/>
      <c r="L152" s="8"/>
      <c r="M152" s="22" t="str">
        <f aca="false">IF(OR(A152="",J152=""),"",N(I152)-N(F152))</f>
        <v/>
      </c>
      <c r="N152" s="23" t="str">
        <f aca="false">IF(M152="","",IF(N(F152)=0,0,G152/F152*M152))</f>
        <v/>
      </c>
      <c r="O152" s="10" t="str">
        <f aca="false">IF(A152="","",IF(OR(H152="",EDATE(H152,12*Settings!$C$7)&lt;=Settings!$C$6),"Due","Not due"))</f>
        <v/>
      </c>
      <c r="P152" s="10" t="str">
        <f aca="false">IF(A152="","",IF(J152="",IF(O152="Due","Not verified - due","Not verified"),IF(M152&lt;&gt;0,"Discrepancy",IF(L152="Working","Verified OK","Verified - "&amp;IF(L152="","condition not noted",L152)))))</f>
        <v/>
      </c>
      <c r="Q152" s="8"/>
    </row>
    <row r="153" customFormat="false" ht="15" hidden="false" customHeight="false" outlineLevel="0" collapsed="false">
      <c r="A153" s="21"/>
      <c r="B153" s="8"/>
      <c r="C153" s="8"/>
      <c r="D153" s="8"/>
      <c r="E153" s="8"/>
      <c r="F153" s="18"/>
      <c r="G153" s="19"/>
      <c r="H153" s="17"/>
      <c r="I153" s="18"/>
      <c r="J153" s="17"/>
      <c r="K153" s="8"/>
      <c r="L153" s="8"/>
      <c r="M153" s="22" t="str">
        <f aca="false">IF(OR(A153="",J153=""),"",N(I153)-N(F153))</f>
        <v/>
      </c>
      <c r="N153" s="23" t="str">
        <f aca="false">IF(M153="","",IF(N(F153)=0,0,G153/F153*M153))</f>
        <v/>
      </c>
      <c r="O153" s="10" t="str">
        <f aca="false">IF(A153="","",IF(OR(H153="",EDATE(H153,12*Settings!$C$7)&lt;=Settings!$C$6),"Due","Not due"))</f>
        <v/>
      </c>
      <c r="P153" s="10" t="str">
        <f aca="false">IF(A153="","",IF(J153="",IF(O153="Due","Not verified - due","Not verified"),IF(M153&lt;&gt;0,"Discrepancy",IF(L153="Working","Verified OK","Verified - "&amp;IF(L153="","condition not noted",L153)))))</f>
        <v/>
      </c>
      <c r="Q153" s="8"/>
    </row>
    <row r="154" customFormat="false" ht="15" hidden="false" customHeight="false" outlineLevel="0" collapsed="false">
      <c r="A154" s="21"/>
      <c r="B154" s="8"/>
      <c r="C154" s="8"/>
      <c r="D154" s="8"/>
      <c r="E154" s="8"/>
      <c r="F154" s="18"/>
      <c r="G154" s="19"/>
      <c r="H154" s="17"/>
      <c r="I154" s="18"/>
      <c r="J154" s="17"/>
      <c r="K154" s="8"/>
      <c r="L154" s="8"/>
      <c r="M154" s="22" t="str">
        <f aca="false">IF(OR(A154="",J154=""),"",N(I154)-N(F154))</f>
        <v/>
      </c>
      <c r="N154" s="23" t="str">
        <f aca="false">IF(M154="","",IF(N(F154)=0,0,G154/F154*M154))</f>
        <v/>
      </c>
      <c r="O154" s="10" t="str">
        <f aca="false">IF(A154="","",IF(OR(H154="",EDATE(H154,12*Settings!$C$7)&lt;=Settings!$C$6),"Due","Not due"))</f>
        <v/>
      </c>
      <c r="P154" s="10" t="str">
        <f aca="false">IF(A154="","",IF(J154="",IF(O154="Due","Not verified - due","Not verified"),IF(M154&lt;&gt;0,"Discrepancy",IF(L154="Working","Verified OK","Verified - "&amp;IF(L154="","condition not noted",L154)))))</f>
        <v/>
      </c>
      <c r="Q154" s="8"/>
    </row>
    <row r="155" customFormat="false" ht="15" hidden="false" customHeight="false" outlineLevel="0" collapsed="false">
      <c r="A155" s="21"/>
      <c r="B155" s="8"/>
      <c r="C155" s="8"/>
      <c r="D155" s="8"/>
      <c r="E155" s="8"/>
      <c r="F155" s="18"/>
      <c r="G155" s="19"/>
      <c r="H155" s="17"/>
      <c r="I155" s="18"/>
      <c r="J155" s="17"/>
      <c r="K155" s="8"/>
      <c r="L155" s="8"/>
      <c r="M155" s="22" t="str">
        <f aca="false">IF(OR(A155="",J155=""),"",N(I155)-N(F155))</f>
        <v/>
      </c>
      <c r="N155" s="23" t="str">
        <f aca="false">IF(M155="","",IF(N(F155)=0,0,G155/F155*M155))</f>
        <v/>
      </c>
      <c r="O155" s="10" t="str">
        <f aca="false">IF(A155="","",IF(OR(H155="",EDATE(H155,12*Settings!$C$7)&lt;=Settings!$C$6),"Due","Not due"))</f>
        <v/>
      </c>
      <c r="P155" s="10" t="str">
        <f aca="false">IF(A155="","",IF(J155="",IF(O155="Due","Not verified - due","Not verified"),IF(M155&lt;&gt;0,"Discrepancy",IF(L155="Working","Verified OK","Verified - "&amp;IF(L155="","condition not noted",L155)))))</f>
        <v/>
      </c>
      <c r="Q155" s="8"/>
    </row>
    <row r="156" customFormat="false" ht="15" hidden="false" customHeight="false" outlineLevel="0" collapsed="false">
      <c r="A156" s="21"/>
      <c r="B156" s="8"/>
      <c r="C156" s="8"/>
      <c r="D156" s="8"/>
      <c r="E156" s="8"/>
      <c r="F156" s="18"/>
      <c r="G156" s="19"/>
      <c r="H156" s="17"/>
      <c r="I156" s="18"/>
      <c r="J156" s="17"/>
      <c r="K156" s="8"/>
      <c r="L156" s="8"/>
      <c r="M156" s="22" t="str">
        <f aca="false">IF(OR(A156="",J156=""),"",N(I156)-N(F156))</f>
        <v/>
      </c>
      <c r="N156" s="23" t="str">
        <f aca="false">IF(M156="","",IF(N(F156)=0,0,G156/F156*M156))</f>
        <v/>
      </c>
      <c r="O156" s="10" t="str">
        <f aca="false">IF(A156="","",IF(OR(H156="",EDATE(H156,12*Settings!$C$7)&lt;=Settings!$C$6),"Due","Not due"))</f>
        <v/>
      </c>
      <c r="P156" s="10" t="str">
        <f aca="false">IF(A156="","",IF(J156="",IF(O156="Due","Not verified - due","Not verified"),IF(M156&lt;&gt;0,"Discrepancy",IF(L156="Working","Verified OK","Verified - "&amp;IF(L156="","condition not noted",L156)))))</f>
        <v/>
      </c>
      <c r="Q156" s="8"/>
    </row>
    <row r="157" customFormat="false" ht="15" hidden="false" customHeight="false" outlineLevel="0" collapsed="false">
      <c r="A157" s="21"/>
      <c r="B157" s="8"/>
      <c r="C157" s="8"/>
      <c r="D157" s="8"/>
      <c r="E157" s="8"/>
      <c r="F157" s="18"/>
      <c r="G157" s="19"/>
      <c r="H157" s="17"/>
      <c r="I157" s="18"/>
      <c r="J157" s="17"/>
      <c r="K157" s="8"/>
      <c r="L157" s="8"/>
      <c r="M157" s="22" t="str">
        <f aca="false">IF(OR(A157="",J157=""),"",N(I157)-N(F157))</f>
        <v/>
      </c>
      <c r="N157" s="23" t="str">
        <f aca="false">IF(M157="","",IF(N(F157)=0,0,G157/F157*M157))</f>
        <v/>
      </c>
      <c r="O157" s="10" t="str">
        <f aca="false">IF(A157="","",IF(OR(H157="",EDATE(H157,12*Settings!$C$7)&lt;=Settings!$C$6),"Due","Not due"))</f>
        <v/>
      </c>
      <c r="P157" s="10" t="str">
        <f aca="false">IF(A157="","",IF(J157="",IF(O157="Due","Not verified - due","Not verified"),IF(M157&lt;&gt;0,"Discrepancy",IF(L157="Working","Verified OK","Verified - "&amp;IF(L157="","condition not noted",L157)))))</f>
        <v/>
      </c>
      <c r="Q157" s="8"/>
    </row>
    <row r="158" customFormat="false" ht="15" hidden="false" customHeight="false" outlineLevel="0" collapsed="false">
      <c r="A158" s="21"/>
      <c r="B158" s="8"/>
      <c r="C158" s="8"/>
      <c r="D158" s="8"/>
      <c r="E158" s="8"/>
      <c r="F158" s="18"/>
      <c r="G158" s="19"/>
      <c r="H158" s="17"/>
      <c r="I158" s="18"/>
      <c r="J158" s="17"/>
      <c r="K158" s="8"/>
      <c r="L158" s="8"/>
      <c r="M158" s="22" t="str">
        <f aca="false">IF(OR(A158="",J158=""),"",N(I158)-N(F158))</f>
        <v/>
      </c>
      <c r="N158" s="23" t="str">
        <f aca="false">IF(M158="","",IF(N(F158)=0,0,G158/F158*M158))</f>
        <v/>
      </c>
      <c r="O158" s="10" t="str">
        <f aca="false">IF(A158="","",IF(OR(H158="",EDATE(H158,12*Settings!$C$7)&lt;=Settings!$C$6),"Due","Not due"))</f>
        <v/>
      </c>
      <c r="P158" s="10" t="str">
        <f aca="false">IF(A158="","",IF(J158="",IF(O158="Due","Not verified - due","Not verified"),IF(M158&lt;&gt;0,"Discrepancy",IF(L158="Working","Verified OK","Verified - "&amp;IF(L158="","condition not noted",L158)))))</f>
        <v/>
      </c>
      <c r="Q158" s="8"/>
    </row>
    <row r="159" customFormat="false" ht="15" hidden="false" customHeight="false" outlineLevel="0" collapsed="false">
      <c r="A159" s="21"/>
      <c r="B159" s="8"/>
      <c r="C159" s="8"/>
      <c r="D159" s="8"/>
      <c r="E159" s="8"/>
      <c r="F159" s="18"/>
      <c r="G159" s="19"/>
      <c r="H159" s="17"/>
      <c r="I159" s="18"/>
      <c r="J159" s="17"/>
      <c r="K159" s="8"/>
      <c r="L159" s="8"/>
      <c r="M159" s="22" t="str">
        <f aca="false">IF(OR(A159="",J159=""),"",N(I159)-N(F159))</f>
        <v/>
      </c>
      <c r="N159" s="23" t="str">
        <f aca="false">IF(M159="","",IF(N(F159)=0,0,G159/F159*M159))</f>
        <v/>
      </c>
      <c r="O159" s="10" t="str">
        <f aca="false">IF(A159="","",IF(OR(H159="",EDATE(H159,12*Settings!$C$7)&lt;=Settings!$C$6),"Due","Not due"))</f>
        <v/>
      </c>
      <c r="P159" s="10" t="str">
        <f aca="false">IF(A159="","",IF(J159="",IF(O159="Due","Not verified - due","Not verified"),IF(M159&lt;&gt;0,"Discrepancy",IF(L159="Working","Verified OK","Verified - "&amp;IF(L159="","condition not noted",L159)))))</f>
        <v/>
      </c>
      <c r="Q159" s="8"/>
    </row>
    <row r="160" customFormat="false" ht="15" hidden="false" customHeight="false" outlineLevel="0" collapsed="false">
      <c r="A160" s="21"/>
      <c r="B160" s="8"/>
      <c r="C160" s="8"/>
      <c r="D160" s="8"/>
      <c r="E160" s="8"/>
      <c r="F160" s="18"/>
      <c r="G160" s="19"/>
      <c r="H160" s="17"/>
      <c r="I160" s="18"/>
      <c r="J160" s="17"/>
      <c r="K160" s="8"/>
      <c r="L160" s="8"/>
      <c r="M160" s="22" t="str">
        <f aca="false">IF(OR(A160="",J160=""),"",N(I160)-N(F160))</f>
        <v/>
      </c>
      <c r="N160" s="23" t="str">
        <f aca="false">IF(M160="","",IF(N(F160)=0,0,G160/F160*M160))</f>
        <v/>
      </c>
      <c r="O160" s="10" t="str">
        <f aca="false">IF(A160="","",IF(OR(H160="",EDATE(H160,12*Settings!$C$7)&lt;=Settings!$C$6),"Due","Not due"))</f>
        <v/>
      </c>
      <c r="P160" s="10" t="str">
        <f aca="false">IF(A160="","",IF(J160="",IF(O160="Due","Not verified - due","Not verified"),IF(M160&lt;&gt;0,"Discrepancy",IF(L160="Working","Verified OK","Verified - "&amp;IF(L160="","condition not noted",L160)))))</f>
        <v/>
      </c>
      <c r="Q160" s="8"/>
    </row>
    <row r="161" customFormat="false" ht="15" hidden="false" customHeight="false" outlineLevel="0" collapsed="false">
      <c r="A161" s="21"/>
      <c r="B161" s="8"/>
      <c r="C161" s="8"/>
      <c r="D161" s="8"/>
      <c r="E161" s="8"/>
      <c r="F161" s="18"/>
      <c r="G161" s="19"/>
      <c r="H161" s="17"/>
      <c r="I161" s="18"/>
      <c r="J161" s="17"/>
      <c r="K161" s="8"/>
      <c r="L161" s="8"/>
      <c r="M161" s="22" t="str">
        <f aca="false">IF(OR(A161="",J161=""),"",N(I161)-N(F161))</f>
        <v/>
      </c>
      <c r="N161" s="23" t="str">
        <f aca="false">IF(M161="","",IF(N(F161)=0,0,G161/F161*M161))</f>
        <v/>
      </c>
      <c r="O161" s="10" t="str">
        <f aca="false">IF(A161="","",IF(OR(H161="",EDATE(H161,12*Settings!$C$7)&lt;=Settings!$C$6),"Due","Not due"))</f>
        <v/>
      </c>
      <c r="P161" s="10" t="str">
        <f aca="false">IF(A161="","",IF(J161="",IF(O161="Due","Not verified - due","Not verified"),IF(M161&lt;&gt;0,"Discrepancy",IF(L161="Working","Verified OK","Verified - "&amp;IF(L161="","condition not noted",L161)))))</f>
        <v/>
      </c>
      <c r="Q161" s="8"/>
    </row>
    <row r="162" customFormat="false" ht="15" hidden="false" customHeight="false" outlineLevel="0" collapsed="false">
      <c r="A162" s="21"/>
      <c r="B162" s="8"/>
      <c r="C162" s="8"/>
      <c r="D162" s="8"/>
      <c r="E162" s="8"/>
      <c r="F162" s="18"/>
      <c r="G162" s="19"/>
      <c r="H162" s="17"/>
      <c r="I162" s="18"/>
      <c r="J162" s="17"/>
      <c r="K162" s="8"/>
      <c r="L162" s="8"/>
      <c r="M162" s="22" t="str">
        <f aca="false">IF(OR(A162="",J162=""),"",N(I162)-N(F162))</f>
        <v/>
      </c>
      <c r="N162" s="23" t="str">
        <f aca="false">IF(M162="","",IF(N(F162)=0,0,G162/F162*M162))</f>
        <v/>
      </c>
      <c r="O162" s="10" t="str">
        <f aca="false">IF(A162="","",IF(OR(H162="",EDATE(H162,12*Settings!$C$7)&lt;=Settings!$C$6),"Due","Not due"))</f>
        <v/>
      </c>
      <c r="P162" s="10" t="str">
        <f aca="false">IF(A162="","",IF(J162="",IF(O162="Due","Not verified - due","Not verified"),IF(M162&lt;&gt;0,"Discrepancy",IF(L162="Working","Verified OK","Verified - "&amp;IF(L162="","condition not noted",L162)))))</f>
        <v/>
      </c>
      <c r="Q162" s="8"/>
    </row>
    <row r="163" customFormat="false" ht="15" hidden="false" customHeight="false" outlineLevel="0" collapsed="false">
      <c r="A163" s="21"/>
      <c r="B163" s="8"/>
      <c r="C163" s="8"/>
      <c r="D163" s="8"/>
      <c r="E163" s="8"/>
      <c r="F163" s="18"/>
      <c r="G163" s="19"/>
      <c r="H163" s="17"/>
      <c r="I163" s="18"/>
      <c r="J163" s="17"/>
      <c r="K163" s="8"/>
      <c r="L163" s="8"/>
      <c r="M163" s="22" t="str">
        <f aca="false">IF(OR(A163="",J163=""),"",N(I163)-N(F163))</f>
        <v/>
      </c>
      <c r="N163" s="23" t="str">
        <f aca="false">IF(M163="","",IF(N(F163)=0,0,G163/F163*M163))</f>
        <v/>
      </c>
      <c r="O163" s="10" t="str">
        <f aca="false">IF(A163="","",IF(OR(H163="",EDATE(H163,12*Settings!$C$7)&lt;=Settings!$C$6),"Due","Not due"))</f>
        <v/>
      </c>
      <c r="P163" s="10" t="str">
        <f aca="false">IF(A163="","",IF(J163="",IF(O163="Due","Not verified - due","Not verified"),IF(M163&lt;&gt;0,"Discrepancy",IF(L163="Working","Verified OK","Verified - "&amp;IF(L163="","condition not noted",L163)))))</f>
        <v/>
      </c>
      <c r="Q163" s="8"/>
    </row>
    <row r="164" customFormat="false" ht="15" hidden="false" customHeight="false" outlineLevel="0" collapsed="false">
      <c r="A164" s="21"/>
      <c r="B164" s="8"/>
      <c r="C164" s="8"/>
      <c r="D164" s="8"/>
      <c r="E164" s="8"/>
      <c r="F164" s="18"/>
      <c r="G164" s="19"/>
      <c r="H164" s="17"/>
      <c r="I164" s="18"/>
      <c r="J164" s="17"/>
      <c r="K164" s="8"/>
      <c r="L164" s="8"/>
      <c r="M164" s="22" t="str">
        <f aca="false">IF(OR(A164="",J164=""),"",N(I164)-N(F164))</f>
        <v/>
      </c>
      <c r="N164" s="23" t="str">
        <f aca="false">IF(M164="","",IF(N(F164)=0,0,G164/F164*M164))</f>
        <v/>
      </c>
      <c r="O164" s="10" t="str">
        <f aca="false">IF(A164="","",IF(OR(H164="",EDATE(H164,12*Settings!$C$7)&lt;=Settings!$C$6),"Due","Not due"))</f>
        <v/>
      </c>
      <c r="P164" s="10" t="str">
        <f aca="false">IF(A164="","",IF(J164="",IF(O164="Due","Not verified - due","Not verified"),IF(M164&lt;&gt;0,"Discrepancy",IF(L164="Working","Verified OK","Verified - "&amp;IF(L164="","condition not noted",L164)))))</f>
        <v/>
      </c>
      <c r="Q164" s="8"/>
    </row>
    <row r="165" customFormat="false" ht="15" hidden="false" customHeight="false" outlineLevel="0" collapsed="false">
      <c r="A165" s="21"/>
      <c r="B165" s="8"/>
      <c r="C165" s="8"/>
      <c r="D165" s="8"/>
      <c r="E165" s="8"/>
      <c r="F165" s="18"/>
      <c r="G165" s="19"/>
      <c r="H165" s="17"/>
      <c r="I165" s="18"/>
      <c r="J165" s="17"/>
      <c r="K165" s="8"/>
      <c r="L165" s="8"/>
      <c r="M165" s="22" t="str">
        <f aca="false">IF(OR(A165="",J165=""),"",N(I165)-N(F165))</f>
        <v/>
      </c>
      <c r="N165" s="23" t="str">
        <f aca="false">IF(M165="","",IF(N(F165)=0,0,G165/F165*M165))</f>
        <v/>
      </c>
      <c r="O165" s="10" t="str">
        <f aca="false">IF(A165="","",IF(OR(H165="",EDATE(H165,12*Settings!$C$7)&lt;=Settings!$C$6),"Due","Not due"))</f>
        <v/>
      </c>
      <c r="P165" s="10" t="str">
        <f aca="false">IF(A165="","",IF(J165="",IF(O165="Due","Not verified - due","Not verified"),IF(M165&lt;&gt;0,"Discrepancy",IF(L165="Working","Verified OK","Verified - "&amp;IF(L165="","condition not noted",L165)))))</f>
        <v/>
      </c>
      <c r="Q165" s="8"/>
    </row>
    <row r="166" customFormat="false" ht="15" hidden="false" customHeight="false" outlineLevel="0" collapsed="false">
      <c r="A166" s="21"/>
      <c r="B166" s="8"/>
      <c r="C166" s="8"/>
      <c r="D166" s="8"/>
      <c r="E166" s="8"/>
      <c r="F166" s="18"/>
      <c r="G166" s="19"/>
      <c r="H166" s="17"/>
      <c r="I166" s="18"/>
      <c r="J166" s="17"/>
      <c r="K166" s="8"/>
      <c r="L166" s="8"/>
      <c r="M166" s="22" t="str">
        <f aca="false">IF(OR(A166="",J166=""),"",N(I166)-N(F166))</f>
        <v/>
      </c>
      <c r="N166" s="23" t="str">
        <f aca="false">IF(M166="","",IF(N(F166)=0,0,G166/F166*M166))</f>
        <v/>
      </c>
      <c r="O166" s="10" t="str">
        <f aca="false">IF(A166="","",IF(OR(H166="",EDATE(H166,12*Settings!$C$7)&lt;=Settings!$C$6),"Due","Not due"))</f>
        <v/>
      </c>
      <c r="P166" s="10" t="str">
        <f aca="false">IF(A166="","",IF(J166="",IF(O166="Due","Not verified - due","Not verified"),IF(M166&lt;&gt;0,"Discrepancy",IF(L166="Working","Verified OK","Verified - "&amp;IF(L166="","condition not noted",L166)))))</f>
        <v/>
      </c>
      <c r="Q166" s="8"/>
    </row>
    <row r="167" customFormat="false" ht="15" hidden="false" customHeight="false" outlineLevel="0" collapsed="false">
      <c r="A167" s="21"/>
      <c r="B167" s="8"/>
      <c r="C167" s="8"/>
      <c r="D167" s="8"/>
      <c r="E167" s="8"/>
      <c r="F167" s="18"/>
      <c r="G167" s="19"/>
      <c r="H167" s="17"/>
      <c r="I167" s="18"/>
      <c r="J167" s="17"/>
      <c r="K167" s="8"/>
      <c r="L167" s="8"/>
      <c r="M167" s="22" t="str">
        <f aca="false">IF(OR(A167="",J167=""),"",N(I167)-N(F167))</f>
        <v/>
      </c>
      <c r="N167" s="23" t="str">
        <f aca="false">IF(M167="","",IF(N(F167)=0,0,G167/F167*M167))</f>
        <v/>
      </c>
      <c r="O167" s="10" t="str">
        <f aca="false">IF(A167="","",IF(OR(H167="",EDATE(H167,12*Settings!$C$7)&lt;=Settings!$C$6),"Due","Not due"))</f>
        <v/>
      </c>
      <c r="P167" s="10" t="str">
        <f aca="false">IF(A167="","",IF(J167="",IF(O167="Due","Not verified - due","Not verified"),IF(M167&lt;&gt;0,"Discrepancy",IF(L167="Working","Verified OK","Verified - "&amp;IF(L167="","condition not noted",L167)))))</f>
        <v/>
      </c>
      <c r="Q167" s="8"/>
    </row>
    <row r="168" customFormat="false" ht="15" hidden="false" customHeight="false" outlineLevel="0" collapsed="false">
      <c r="A168" s="21"/>
      <c r="B168" s="8"/>
      <c r="C168" s="8"/>
      <c r="D168" s="8"/>
      <c r="E168" s="8"/>
      <c r="F168" s="18"/>
      <c r="G168" s="19"/>
      <c r="H168" s="17"/>
      <c r="I168" s="18"/>
      <c r="J168" s="17"/>
      <c r="K168" s="8"/>
      <c r="L168" s="8"/>
      <c r="M168" s="22" t="str">
        <f aca="false">IF(OR(A168="",J168=""),"",N(I168)-N(F168))</f>
        <v/>
      </c>
      <c r="N168" s="23" t="str">
        <f aca="false">IF(M168="","",IF(N(F168)=0,0,G168/F168*M168))</f>
        <v/>
      </c>
      <c r="O168" s="10" t="str">
        <f aca="false">IF(A168="","",IF(OR(H168="",EDATE(H168,12*Settings!$C$7)&lt;=Settings!$C$6),"Due","Not due"))</f>
        <v/>
      </c>
      <c r="P168" s="10" t="str">
        <f aca="false">IF(A168="","",IF(J168="",IF(O168="Due","Not verified - due","Not verified"),IF(M168&lt;&gt;0,"Discrepancy",IF(L168="Working","Verified OK","Verified - "&amp;IF(L168="","condition not noted",L168)))))</f>
        <v/>
      </c>
      <c r="Q168" s="8"/>
    </row>
    <row r="169" customFormat="false" ht="15" hidden="false" customHeight="false" outlineLevel="0" collapsed="false">
      <c r="A169" s="21"/>
      <c r="B169" s="8"/>
      <c r="C169" s="8"/>
      <c r="D169" s="8"/>
      <c r="E169" s="8"/>
      <c r="F169" s="18"/>
      <c r="G169" s="19"/>
      <c r="H169" s="17"/>
      <c r="I169" s="18"/>
      <c r="J169" s="17"/>
      <c r="K169" s="8"/>
      <c r="L169" s="8"/>
      <c r="M169" s="22" t="str">
        <f aca="false">IF(OR(A169="",J169=""),"",N(I169)-N(F169))</f>
        <v/>
      </c>
      <c r="N169" s="23" t="str">
        <f aca="false">IF(M169="","",IF(N(F169)=0,0,G169/F169*M169))</f>
        <v/>
      </c>
      <c r="O169" s="10" t="str">
        <f aca="false">IF(A169="","",IF(OR(H169="",EDATE(H169,12*Settings!$C$7)&lt;=Settings!$C$6),"Due","Not due"))</f>
        <v/>
      </c>
      <c r="P169" s="10" t="str">
        <f aca="false">IF(A169="","",IF(J169="",IF(O169="Due","Not verified - due","Not verified"),IF(M169&lt;&gt;0,"Discrepancy",IF(L169="Working","Verified OK","Verified - "&amp;IF(L169="","condition not noted",L169)))))</f>
        <v/>
      </c>
      <c r="Q169" s="8"/>
    </row>
    <row r="170" customFormat="false" ht="15" hidden="false" customHeight="false" outlineLevel="0" collapsed="false">
      <c r="A170" s="21"/>
      <c r="B170" s="8"/>
      <c r="C170" s="8"/>
      <c r="D170" s="8"/>
      <c r="E170" s="8"/>
      <c r="F170" s="18"/>
      <c r="G170" s="19"/>
      <c r="H170" s="17"/>
      <c r="I170" s="18"/>
      <c r="J170" s="17"/>
      <c r="K170" s="8"/>
      <c r="L170" s="8"/>
      <c r="M170" s="22" t="str">
        <f aca="false">IF(OR(A170="",J170=""),"",N(I170)-N(F170))</f>
        <v/>
      </c>
      <c r="N170" s="23" t="str">
        <f aca="false">IF(M170="","",IF(N(F170)=0,0,G170/F170*M170))</f>
        <v/>
      </c>
      <c r="O170" s="10" t="str">
        <f aca="false">IF(A170="","",IF(OR(H170="",EDATE(H170,12*Settings!$C$7)&lt;=Settings!$C$6),"Due","Not due"))</f>
        <v/>
      </c>
      <c r="P170" s="10" t="str">
        <f aca="false">IF(A170="","",IF(J170="",IF(O170="Due","Not verified - due","Not verified"),IF(M170&lt;&gt;0,"Discrepancy",IF(L170="Working","Verified OK","Verified - "&amp;IF(L170="","condition not noted",L170)))))</f>
        <v/>
      </c>
      <c r="Q170" s="8"/>
    </row>
    <row r="171" customFormat="false" ht="15" hidden="false" customHeight="false" outlineLevel="0" collapsed="false">
      <c r="A171" s="21"/>
      <c r="B171" s="8"/>
      <c r="C171" s="8"/>
      <c r="D171" s="8"/>
      <c r="E171" s="8"/>
      <c r="F171" s="18"/>
      <c r="G171" s="19"/>
      <c r="H171" s="17"/>
      <c r="I171" s="18"/>
      <c r="J171" s="17"/>
      <c r="K171" s="8"/>
      <c r="L171" s="8"/>
      <c r="M171" s="22" t="str">
        <f aca="false">IF(OR(A171="",J171=""),"",N(I171)-N(F171))</f>
        <v/>
      </c>
      <c r="N171" s="23" t="str">
        <f aca="false">IF(M171="","",IF(N(F171)=0,0,G171/F171*M171))</f>
        <v/>
      </c>
      <c r="O171" s="10" t="str">
        <f aca="false">IF(A171="","",IF(OR(H171="",EDATE(H171,12*Settings!$C$7)&lt;=Settings!$C$6),"Due","Not due"))</f>
        <v/>
      </c>
      <c r="P171" s="10" t="str">
        <f aca="false">IF(A171="","",IF(J171="",IF(O171="Due","Not verified - due","Not verified"),IF(M171&lt;&gt;0,"Discrepancy",IF(L171="Working","Verified OK","Verified - "&amp;IF(L171="","condition not noted",L171)))))</f>
        <v/>
      </c>
      <c r="Q171" s="8"/>
    </row>
    <row r="172" customFormat="false" ht="15" hidden="false" customHeight="false" outlineLevel="0" collapsed="false">
      <c r="A172" s="21"/>
      <c r="B172" s="8"/>
      <c r="C172" s="8"/>
      <c r="D172" s="8"/>
      <c r="E172" s="8"/>
      <c r="F172" s="18"/>
      <c r="G172" s="19"/>
      <c r="H172" s="17"/>
      <c r="I172" s="18"/>
      <c r="J172" s="17"/>
      <c r="K172" s="8"/>
      <c r="L172" s="8"/>
      <c r="M172" s="22" t="str">
        <f aca="false">IF(OR(A172="",J172=""),"",N(I172)-N(F172))</f>
        <v/>
      </c>
      <c r="N172" s="23" t="str">
        <f aca="false">IF(M172="","",IF(N(F172)=0,0,G172/F172*M172))</f>
        <v/>
      </c>
      <c r="O172" s="10" t="str">
        <f aca="false">IF(A172="","",IF(OR(H172="",EDATE(H172,12*Settings!$C$7)&lt;=Settings!$C$6),"Due","Not due"))</f>
        <v/>
      </c>
      <c r="P172" s="10" t="str">
        <f aca="false">IF(A172="","",IF(J172="",IF(O172="Due","Not verified - due","Not verified"),IF(M172&lt;&gt;0,"Discrepancy",IF(L172="Working","Verified OK","Verified - "&amp;IF(L172="","condition not noted",L172)))))</f>
        <v/>
      </c>
      <c r="Q172" s="8"/>
    </row>
    <row r="173" customFormat="false" ht="15" hidden="false" customHeight="false" outlineLevel="0" collapsed="false">
      <c r="A173" s="21"/>
      <c r="B173" s="8"/>
      <c r="C173" s="8"/>
      <c r="D173" s="8"/>
      <c r="E173" s="8"/>
      <c r="F173" s="18"/>
      <c r="G173" s="19"/>
      <c r="H173" s="17"/>
      <c r="I173" s="18"/>
      <c r="J173" s="17"/>
      <c r="K173" s="8"/>
      <c r="L173" s="8"/>
      <c r="M173" s="22" t="str">
        <f aca="false">IF(OR(A173="",J173=""),"",N(I173)-N(F173))</f>
        <v/>
      </c>
      <c r="N173" s="23" t="str">
        <f aca="false">IF(M173="","",IF(N(F173)=0,0,G173/F173*M173))</f>
        <v/>
      </c>
      <c r="O173" s="10" t="str">
        <f aca="false">IF(A173="","",IF(OR(H173="",EDATE(H173,12*Settings!$C$7)&lt;=Settings!$C$6),"Due","Not due"))</f>
        <v/>
      </c>
      <c r="P173" s="10" t="str">
        <f aca="false">IF(A173="","",IF(J173="",IF(O173="Due","Not verified - due","Not verified"),IF(M173&lt;&gt;0,"Discrepancy",IF(L173="Working","Verified OK","Verified - "&amp;IF(L173="","condition not noted",L173)))))</f>
        <v/>
      </c>
      <c r="Q173" s="8"/>
    </row>
    <row r="174" customFormat="false" ht="15" hidden="false" customHeight="false" outlineLevel="0" collapsed="false">
      <c r="A174" s="21"/>
      <c r="B174" s="8"/>
      <c r="C174" s="8"/>
      <c r="D174" s="8"/>
      <c r="E174" s="8"/>
      <c r="F174" s="18"/>
      <c r="G174" s="19"/>
      <c r="H174" s="17"/>
      <c r="I174" s="18"/>
      <c r="J174" s="17"/>
      <c r="K174" s="8"/>
      <c r="L174" s="8"/>
      <c r="M174" s="22" t="str">
        <f aca="false">IF(OR(A174="",J174=""),"",N(I174)-N(F174))</f>
        <v/>
      </c>
      <c r="N174" s="23" t="str">
        <f aca="false">IF(M174="","",IF(N(F174)=0,0,G174/F174*M174))</f>
        <v/>
      </c>
      <c r="O174" s="10" t="str">
        <f aca="false">IF(A174="","",IF(OR(H174="",EDATE(H174,12*Settings!$C$7)&lt;=Settings!$C$6),"Due","Not due"))</f>
        <v/>
      </c>
      <c r="P174" s="10" t="str">
        <f aca="false">IF(A174="","",IF(J174="",IF(O174="Due","Not verified - due","Not verified"),IF(M174&lt;&gt;0,"Discrepancy",IF(L174="Working","Verified OK","Verified - "&amp;IF(L174="","condition not noted",L174)))))</f>
        <v/>
      </c>
      <c r="Q174" s="8"/>
    </row>
    <row r="175" customFormat="false" ht="15" hidden="false" customHeight="false" outlineLevel="0" collapsed="false">
      <c r="A175" s="21"/>
      <c r="B175" s="8"/>
      <c r="C175" s="8"/>
      <c r="D175" s="8"/>
      <c r="E175" s="8"/>
      <c r="F175" s="18"/>
      <c r="G175" s="19"/>
      <c r="H175" s="17"/>
      <c r="I175" s="18"/>
      <c r="J175" s="17"/>
      <c r="K175" s="8"/>
      <c r="L175" s="8"/>
      <c r="M175" s="22" t="str">
        <f aca="false">IF(OR(A175="",J175=""),"",N(I175)-N(F175))</f>
        <v/>
      </c>
      <c r="N175" s="23" t="str">
        <f aca="false">IF(M175="","",IF(N(F175)=0,0,G175/F175*M175))</f>
        <v/>
      </c>
      <c r="O175" s="10" t="str">
        <f aca="false">IF(A175="","",IF(OR(H175="",EDATE(H175,12*Settings!$C$7)&lt;=Settings!$C$6),"Due","Not due"))</f>
        <v/>
      </c>
      <c r="P175" s="10" t="str">
        <f aca="false">IF(A175="","",IF(J175="",IF(O175="Due","Not verified - due","Not verified"),IF(M175&lt;&gt;0,"Discrepancy",IF(L175="Working","Verified OK","Verified - "&amp;IF(L175="","condition not noted",L175)))))</f>
        <v/>
      </c>
      <c r="Q175" s="8"/>
    </row>
    <row r="176" customFormat="false" ht="15" hidden="false" customHeight="false" outlineLevel="0" collapsed="false">
      <c r="A176" s="21"/>
      <c r="B176" s="8"/>
      <c r="C176" s="8"/>
      <c r="D176" s="8"/>
      <c r="E176" s="8"/>
      <c r="F176" s="18"/>
      <c r="G176" s="19"/>
      <c r="H176" s="17"/>
      <c r="I176" s="18"/>
      <c r="J176" s="17"/>
      <c r="K176" s="8"/>
      <c r="L176" s="8"/>
      <c r="M176" s="22" t="str">
        <f aca="false">IF(OR(A176="",J176=""),"",N(I176)-N(F176))</f>
        <v/>
      </c>
      <c r="N176" s="23" t="str">
        <f aca="false">IF(M176="","",IF(N(F176)=0,0,G176/F176*M176))</f>
        <v/>
      </c>
      <c r="O176" s="10" t="str">
        <f aca="false">IF(A176="","",IF(OR(H176="",EDATE(H176,12*Settings!$C$7)&lt;=Settings!$C$6),"Due","Not due"))</f>
        <v/>
      </c>
      <c r="P176" s="10" t="str">
        <f aca="false">IF(A176="","",IF(J176="",IF(O176="Due","Not verified - due","Not verified"),IF(M176&lt;&gt;0,"Discrepancy",IF(L176="Working","Verified OK","Verified - "&amp;IF(L176="","condition not noted",L176)))))</f>
        <v/>
      </c>
      <c r="Q176" s="8"/>
    </row>
    <row r="177" customFormat="false" ht="15" hidden="false" customHeight="false" outlineLevel="0" collapsed="false">
      <c r="A177" s="21"/>
      <c r="B177" s="8"/>
      <c r="C177" s="8"/>
      <c r="D177" s="8"/>
      <c r="E177" s="8"/>
      <c r="F177" s="18"/>
      <c r="G177" s="19"/>
      <c r="H177" s="17"/>
      <c r="I177" s="18"/>
      <c r="J177" s="17"/>
      <c r="K177" s="8"/>
      <c r="L177" s="8"/>
      <c r="M177" s="22" t="str">
        <f aca="false">IF(OR(A177="",J177=""),"",N(I177)-N(F177))</f>
        <v/>
      </c>
      <c r="N177" s="23" t="str">
        <f aca="false">IF(M177="","",IF(N(F177)=0,0,G177/F177*M177))</f>
        <v/>
      </c>
      <c r="O177" s="10" t="str">
        <f aca="false">IF(A177="","",IF(OR(H177="",EDATE(H177,12*Settings!$C$7)&lt;=Settings!$C$6),"Due","Not due"))</f>
        <v/>
      </c>
      <c r="P177" s="10" t="str">
        <f aca="false">IF(A177="","",IF(J177="",IF(O177="Due","Not verified - due","Not verified"),IF(M177&lt;&gt;0,"Discrepancy",IF(L177="Working","Verified OK","Verified - "&amp;IF(L177="","condition not noted",L177)))))</f>
        <v/>
      </c>
      <c r="Q177" s="8"/>
    </row>
    <row r="178" customFormat="false" ht="15" hidden="false" customHeight="false" outlineLevel="0" collapsed="false">
      <c r="A178" s="21"/>
      <c r="B178" s="8"/>
      <c r="C178" s="8"/>
      <c r="D178" s="8"/>
      <c r="E178" s="8"/>
      <c r="F178" s="18"/>
      <c r="G178" s="19"/>
      <c r="H178" s="17"/>
      <c r="I178" s="18"/>
      <c r="J178" s="17"/>
      <c r="K178" s="8"/>
      <c r="L178" s="8"/>
      <c r="M178" s="22" t="str">
        <f aca="false">IF(OR(A178="",J178=""),"",N(I178)-N(F178))</f>
        <v/>
      </c>
      <c r="N178" s="23" t="str">
        <f aca="false">IF(M178="","",IF(N(F178)=0,0,G178/F178*M178))</f>
        <v/>
      </c>
      <c r="O178" s="10" t="str">
        <f aca="false">IF(A178="","",IF(OR(H178="",EDATE(H178,12*Settings!$C$7)&lt;=Settings!$C$6),"Due","Not due"))</f>
        <v/>
      </c>
      <c r="P178" s="10" t="str">
        <f aca="false">IF(A178="","",IF(J178="",IF(O178="Due","Not verified - due","Not verified"),IF(M178&lt;&gt;0,"Discrepancy",IF(L178="Working","Verified OK","Verified - "&amp;IF(L178="","condition not noted",L178)))))</f>
        <v/>
      </c>
      <c r="Q178" s="8"/>
    </row>
    <row r="179" customFormat="false" ht="15" hidden="false" customHeight="false" outlineLevel="0" collapsed="false">
      <c r="A179" s="21"/>
      <c r="B179" s="8"/>
      <c r="C179" s="8"/>
      <c r="D179" s="8"/>
      <c r="E179" s="8"/>
      <c r="F179" s="18"/>
      <c r="G179" s="19"/>
      <c r="H179" s="17"/>
      <c r="I179" s="18"/>
      <c r="J179" s="17"/>
      <c r="K179" s="8"/>
      <c r="L179" s="8"/>
      <c r="M179" s="22" t="str">
        <f aca="false">IF(OR(A179="",J179=""),"",N(I179)-N(F179))</f>
        <v/>
      </c>
      <c r="N179" s="23" t="str">
        <f aca="false">IF(M179="","",IF(N(F179)=0,0,G179/F179*M179))</f>
        <v/>
      </c>
      <c r="O179" s="10" t="str">
        <f aca="false">IF(A179="","",IF(OR(H179="",EDATE(H179,12*Settings!$C$7)&lt;=Settings!$C$6),"Due","Not due"))</f>
        <v/>
      </c>
      <c r="P179" s="10" t="str">
        <f aca="false">IF(A179="","",IF(J179="",IF(O179="Due","Not verified - due","Not verified"),IF(M179&lt;&gt;0,"Discrepancy",IF(L179="Working","Verified OK","Verified - "&amp;IF(L179="","condition not noted",L179)))))</f>
        <v/>
      </c>
      <c r="Q179" s="8"/>
    </row>
    <row r="180" customFormat="false" ht="15" hidden="false" customHeight="false" outlineLevel="0" collapsed="false">
      <c r="A180" s="21"/>
      <c r="B180" s="8"/>
      <c r="C180" s="8"/>
      <c r="D180" s="8"/>
      <c r="E180" s="8"/>
      <c r="F180" s="18"/>
      <c r="G180" s="19"/>
      <c r="H180" s="17"/>
      <c r="I180" s="18"/>
      <c r="J180" s="17"/>
      <c r="K180" s="8"/>
      <c r="L180" s="8"/>
      <c r="M180" s="22" t="str">
        <f aca="false">IF(OR(A180="",J180=""),"",N(I180)-N(F180))</f>
        <v/>
      </c>
      <c r="N180" s="23" t="str">
        <f aca="false">IF(M180="","",IF(N(F180)=0,0,G180/F180*M180))</f>
        <v/>
      </c>
      <c r="O180" s="10" t="str">
        <f aca="false">IF(A180="","",IF(OR(H180="",EDATE(H180,12*Settings!$C$7)&lt;=Settings!$C$6),"Due","Not due"))</f>
        <v/>
      </c>
      <c r="P180" s="10" t="str">
        <f aca="false">IF(A180="","",IF(J180="",IF(O180="Due","Not verified - due","Not verified"),IF(M180&lt;&gt;0,"Discrepancy",IF(L180="Working","Verified OK","Verified - "&amp;IF(L180="","condition not noted",L180)))))</f>
        <v/>
      </c>
      <c r="Q180" s="8"/>
    </row>
    <row r="181" customFormat="false" ht="15" hidden="false" customHeight="false" outlineLevel="0" collapsed="false">
      <c r="A181" s="21"/>
      <c r="B181" s="8"/>
      <c r="C181" s="8"/>
      <c r="D181" s="8"/>
      <c r="E181" s="8"/>
      <c r="F181" s="18"/>
      <c r="G181" s="19"/>
      <c r="H181" s="17"/>
      <c r="I181" s="18"/>
      <c r="J181" s="17"/>
      <c r="K181" s="8"/>
      <c r="L181" s="8"/>
      <c r="M181" s="22" t="str">
        <f aca="false">IF(OR(A181="",J181=""),"",N(I181)-N(F181))</f>
        <v/>
      </c>
      <c r="N181" s="23" t="str">
        <f aca="false">IF(M181="","",IF(N(F181)=0,0,G181/F181*M181))</f>
        <v/>
      </c>
      <c r="O181" s="10" t="str">
        <f aca="false">IF(A181="","",IF(OR(H181="",EDATE(H181,12*Settings!$C$7)&lt;=Settings!$C$6),"Due","Not due"))</f>
        <v/>
      </c>
      <c r="P181" s="10" t="str">
        <f aca="false">IF(A181="","",IF(J181="",IF(O181="Due","Not verified - due","Not verified"),IF(M181&lt;&gt;0,"Discrepancy",IF(L181="Working","Verified OK","Verified - "&amp;IF(L181="","condition not noted",L181)))))</f>
        <v/>
      </c>
      <c r="Q181" s="8"/>
    </row>
    <row r="182" customFormat="false" ht="15" hidden="false" customHeight="false" outlineLevel="0" collapsed="false">
      <c r="A182" s="21"/>
      <c r="B182" s="8"/>
      <c r="C182" s="8"/>
      <c r="D182" s="8"/>
      <c r="E182" s="8"/>
      <c r="F182" s="18"/>
      <c r="G182" s="19"/>
      <c r="H182" s="17"/>
      <c r="I182" s="18"/>
      <c r="J182" s="17"/>
      <c r="K182" s="8"/>
      <c r="L182" s="8"/>
      <c r="M182" s="22" t="str">
        <f aca="false">IF(OR(A182="",J182=""),"",N(I182)-N(F182))</f>
        <v/>
      </c>
      <c r="N182" s="23" t="str">
        <f aca="false">IF(M182="","",IF(N(F182)=0,0,G182/F182*M182))</f>
        <v/>
      </c>
      <c r="O182" s="10" t="str">
        <f aca="false">IF(A182="","",IF(OR(H182="",EDATE(H182,12*Settings!$C$7)&lt;=Settings!$C$6),"Due","Not due"))</f>
        <v/>
      </c>
      <c r="P182" s="10" t="str">
        <f aca="false">IF(A182="","",IF(J182="",IF(O182="Due","Not verified - due","Not verified"),IF(M182&lt;&gt;0,"Discrepancy",IF(L182="Working","Verified OK","Verified - "&amp;IF(L182="","condition not noted",L182)))))</f>
        <v/>
      </c>
      <c r="Q182" s="8"/>
    </row>
    <row r="183" customFormat="false" ht="15" hidden="false" customHeight="false" outlineLevel="0" collapsed="false">
      <c r="A183" s="21"/>
      <c r="B183" s="8"/>
      <c r="C183" s="8"/>
      <c r="D183" s="8"/>
      <c r="E183" s="8"/>
      <c r="F183" s="18"/>
      <c r="G183" s="19"/>
      <c r="H183" s="17"/>
      <c r="I183" s="18"/>
      <c r="J183" s="17"/>
      <c r="K183" s="8"/>
      <c r="L183" s="8"/>
      <c r="M183" s="22" t="str">
        <f aca="false">IF(OR(A183="",J183=""),"",N(I183)-N(F183))</f>
        <v/>
      </c>
      <c r="N183" s="23" t="str">
        <f aca="false">IF(M183="","",IF(N(F183)=0,0,G183/F183*M183))</f>
        <v/>
      </c>
      <c r="O183" s="10" t="str">
        <f aca="false">IF(A183="","",IF(OR(H183="",EDATE(H183,12*Settings!$C$7)&lt;=Settings!$C$6),"Due","Not due"))</f>
        <v/>
      </c>
      <c r="P183" s="10" t="str">
        <f aca="false">IF(A183="","",IF(J183="",IF(O183="Due","Not verified - due","Not verified"),IF(M183&lt;&gt;0,"Discrepancy",IF(L183="Working","Verified OK","Verified - "&amp;IF(L183="","condition not noted",L183)))))</f>
        <v/>
      </c>
      <c r="Q183" s="8"/>
    </row>
    <row r="184" customFormat="false" ht="15" hidden="false" customHeight="false" outlineLevel="0" collapsed="false">
      <c r="A184" s="21"/>
      <c r="B184" s="8"/>
      <c r="C184" s="8"/>
      <c r="D184" s="8"/>
      <c r="E184" s="8"/>
      <c r="F184" s="18"/>
      <c r="G184" s="19"/>
      <c r="H184" s="17"/>
      <c r="I184" s="18"/>
      <c r="J184" s="17"/>
      <c r="K184" s="8"/>
      <c r="L184" s="8"/>
      <c r="M184" s="22" t="str">
        <f aca="false">IF(OR(A184="",J184=""),"",N(I184)-N(F184))</f>
        <v/>
      </c>
      <c r="N184" s="23" t="str">
        <f aca="false">IF(M184="","",IF(N(F184)=0,0,G184/F184*M184))</f>
        <v/>
      </c>
      <c r="O184" s="10" t="str">
        <f aca="false">IF(A184="","",IF(OR(H184="",EDATE(H184,12*Settings!$C$7)&lt;=Settings!$C$6),"Due","Not due"))</f>
        <v/>
      </c>
      <c r="P184" s="10" t="str">
        <f aca="false">IF(A184="","",IF(J184="",IF(O184="Due","Not verified - due","Not verified"),IF(M184&lt;&gt;0,"Discrepancy",IF(L184="Working","Verified OK","Verified - "&amp;IF(L184="","condition not noted",L184)))))</f>
        <v/>
      </c>
      <c r="Q184" s="8"/>
    </row>
    <row r="185" customFormat="false" ht="15" hidden="false" customHeight="false" outlineLevel="0" collapsed="false">
      <c r="A185" s="21"/>
      <c r="B185" s="8"/>
      <c r="C185" s="8"/>
      <c r="D185" s="8"/>
      <c r="E185" s="8"/>
      <c r="F185" s="18"/>
      <c r="G185" s="19"/>
      <c r="H185" s="17"/>
      <c r="I185" s="18"/>
      <c r="J185" s="17"/>
      <c r="K185" s="8"/>
      <c r="L185" s="8"/>
      <c r="M185" s="22" t="str">
        <f aca="false">IF(OR(A185="",J185=""),"",N(I185)-N(F185))</f>
        <v/>
      </c>
      <c r="N185" s="23" t="str">
        <f aca="false">IF(M185="","",IF(N(F185)=0,0,G185/F185*M185))</f>
        <v/>
      </c>
      <c r="O185" s="10" t="str">
        <f aca="false">IF(A185="","",IF(OR(H185="",EDATE(H185,12*Settings!$C$7)&lt;=Settings!$C$6),"Due","Not due"))</f>
        <v/>
      </c>
      <c r="P185" s="10" t="str">
        <f aca="false">IF(A185="","",IF(J185="",IF(O185="Due","Not verified - due","Not verified"),IF(M185&lt;&gt;0,"Discrepancy",IF(L185="Working","Verified OK","Verified - "&amp;IF(L185="","condition not noted",L185)))))</f>
        <v/>
      </c>
      <c r="Q185" s="8"/>
    </row>
    <row r="186" customFormat="false" ht="15" hidden="false" customHeight="false" outlineLevel="0" collapsed="false">
      <c r="A186" s="21"/>
      <c r="B186" s="8"/>
      <c r="C186" s="8"/>
      <c r="D186" s="8"/>
      <c r="E186" s="8"/>
      <c r="F186" s="18"/>
      <c r="G186" s="19"/>
      <c r="H186" s="17"/>
      <c r="I186" s="18"/>
      <c r="J186" s="17"/>
      <c r="K186" s="8"/>
      <c r="L186" s="8"/>
      <c r="M186" s="22" t="str">
        <f aca="false">IF(OR(A186="",J186=""),"",N(I186)-N(F186))</f>
        <v/>
      </c>
      <c r="N186" s="23" t="str">
        <f aca="false">IF(M186="","",IF(N(F186)=0,0,G186/F186*M186))</f>
        <v/>
      </c>
      <c r="O186" s="10" t="str">
        <f aca="false">IF(A186="","",IF(OR(H186="",EDATE(H186,12*Settings!$C$7)&lt;=Settings!$C$6),"Due","Not due"))</f>
        <v/>
      </c>
      <c r="P186" s="10" t="str">
        <f aca="false">IF(A186="","",IF(J186="",IF(O186="Due","Not verified - due","Not verified"),IF(M186&lt;&gt;0,"Discrepancy",IF(L186="Working","Verified OK","Verified - "&amp;IF(L186="","condition not noted",L186)))))</f>
        <v/>
      </c>
      <c r="Q186" s="8"/>
    </row>
    <row r="187" customFormat="false" ht="15" hidden="false" customHeight="false" outlineLevel="0" collapsed="false">
      <c r="A187" s="21"/>
      <c r="B187" s="8"/>
      <c r="C187" s="8"/>
      <c r="D187" s="8"/>
      <c r="E187" s="8"/>
      <c r="F187" s="18"/>
      <c r="G187" s="19"/>
      <c r="H187" s="17"/>
      <c r="I187" s="18"/>
      <c r="J187" s="17"/>
      <c r="K187" s="8"/>
      <c r="L187" s="8"/>
      <c r="M187" s="22" t="str">
        <f aca="false">IF(OR(A187="",J187=""),"",N(I187)-N(F187))</f>
        <v/>
      </c>
      <c r="N187" s="23" t="str">
        <f aca="false">IF(M187="","",IF(N(F187)=0,0,G187/F187*M187))</f>
        <v/>
      </c>
      <c r="O187" s="10" t="str">
        <f aca="false">IF(A187="","",IF(OR(H187="",EDATE(H187,12*Settings!$C$7)&lt;=Settings!$C$6),"Due","Not due"))</f>
        <v/>
      </c>
      <c r="P187" s="10" t="str">
        <f aca="false">IF(A187="","",IF(J187="",IF(O187="Due","Not verified - due","Not verified"),IF(M187&lt;&gt;0,"Discrepancy",IF(L187="Working","Verified OK","Verified - "&amp;IF(L187="","condition not noted",L187)))))</f>
        <v/>
      </c>
      <c r="Q187" s="8"/>
    </row>
    <row r="188" customFormat="false" ht="15" hidden="false" customHeight="false" outlineLevel="0" collapsed="false">
      <c r="A188" s="21"/>
      <c r="B188" s="8"/>
      <c r="C188" s="8"/>
      <c r="D188" s="8"/>
      <c r="E188" s="8"/>
      <c r="F188" s="18"/>
      <c r="G188" s="19"/>
      <c r="H188" s="17"/>
      <c r="I188" s="18"/>
      <c r="J188" s="17"/>
      <c r="K188" s="8"/>
      <c r="L188" s="8"/>
      <c r="M188" s="22" t="str">
        <f aca="false">IF(OR(A188="",J188=""),"",N(I188)-N(F188))</f>
        <v/>
      </c>
      <c r="N188" s="23" t="str">
        <f aca="false">IF(M188="","",IF(N(F188)=0,0,G188/F188*M188))</f>
        <v/>
      </c>
      <c r="O188" s="10" t="str">
        <f aca="false">IF(A188="","",IF(OR(H188="",EDATE(H188,12*Settings!$C$7)&lt;=Settings!$C$6),"Due","Not due"))</f>
        <v/>
      </c>
      <c r="P188" s="10" t="str">
        <f aca="false">IF(A188="","",IF(J188="",IF(O188="Due","Not verified - due","Not verified"),IF(M188&lt;&gt;0,"Discrepancy",IF(L188="Working","Verified OK","Verified - "&amp;IF(L188="","condition not noted",L188)))))</f>
        <v/>
      </c>
      <c r="Q188" s="8"/>
    </row>
    <row r="189" customFormat="false" ht="15" hidden="false" customHeight="false" outlineLevel="0" collapsed="false">
      <c r="A189" s="21"/>
      <c r="B189" s="8"/>
      <c r="C189" s="8"/>
      <c r="D189" s="8"/>
      <c r="E189" s="8"/>
      <c r="F189" s="18"/>
      <c r="G189" s="19"/>
      <c r="H189" s="17"/>
      <c r="I189" s="18"/>
      <c r="J189" s="17"/>
      <c r="K189" s="8"/>
      <c r="L189" s="8"/>
      <c r="M189" s="22" t="str">
        <f aca="false">IF(OR(A189="",J189=""),"",N(I189)-N(F189))</f>
        <v/>
      </c>
      <c r="N189" s="23" t="str">
        <f aca="false">IF(M189="","",IF(N(F189)=0,0,G189/F189*M189))</f>
        <v/>
      </c>
      <c r="O189" s="10" t="str">
        <f aca="false">IF(A189="","",IF(OR(H189="",EDATE(H189,12*Settings!$C$7)&lt;=Settings!$C$6),"Due","Not due"))</f>
        <v/>
      </c>
      <c r="P189" s="10" t="str">
        <f aca="false">IF(A189="","",IF(J189="",IF(O189="Due","Not verified - due","Not verified"),IF(M189&lt;&gt;0,"Discrepancy",IF(L189="Working","Verified OK","Verified - "&amp;IF(L189="","condition not noted",L189)))))</f>
        <v/>
      </c>
      <c r="Q189" s="8"/>
    </row>
    <row r="190" customFormat="false" ht="15" hidden="false" customHeight="false" outlineLevel="0" collapsed="false">
      <c r="A190" s="21"/>
      <c r="B190" s="8"/>
      <c r="C190" s="8"/>
      <c r="D190" s="8"/>
      <c r="E190" s="8"/>
      <c r="F190" s="18"/>
      <c r="G190" s="19"/>
      <c r="H190" s="17"/>
      <c r="I190" s="18"/>
      <c r="J190" s="17"/>
      <c r="K190" s="8"/>
      <c r="L190" s="8"/>
      <c r="M190" s="22" t="str">
        <f aca="false">IF(OR(A190="",J190=""),"",N(I190)-N(F190))</f>
        <v/>
      </c>
      <c r="N190" s="23" t="str">
        <f aca="false">IF(M190="","",IF(N(F190)=0,0,G190/F190*M190))</f>
        <v/>
      </c>
      <c r="O190" s="10" t="str">
        <f aca="false">IF(A190="","",IF(OR(H190="",EDATE(H190,12*Settings!$C$7)&lt;=Settings!$C$6),"Due","Not due"))</f>
        <v/>
      </c>
      <c r="P190" s="10" t="str">
        <f aca="false">IF(A190="","",IF(J190="",IF(O190="Due","Not verified - due","Not verified"),IF(M190&lt;&gt;0,"Discrepancy",IF(L190="Working","Verified OK","Verified - "&amp;IF(L190="","condition not noted",L190)))))</f>
        <v/>
      </c>
      <c r="Q190" s="8"/>
    </row>
    <row r="191" customFormat="false" ht="15" hidden="false" customHeight="false" outlineLevel="0" collapsed="false">
      <c r="A191" s="21"/>
      <c r="B191" s="8"/>
      <c r="C191" s="8"/>
      <c r="D191" s="8"/>
      <c r="E191" s="8"/>
      <c r="F191" s="18"/>
      <c r="G191" s="19"/>
      <c r="H191" s="17"/>
      <c r="I191" s="18"/>
      <c r="J191" s="17"/>
      <c r="K191" s="8"/>
      <c r="L191" s="8"/>
      <c r="M191" s="22" t="str">
        <f aca="false">IF(OR(A191="",J191=""),"",N(I191)-N(F191))</f>
        <v/>
      </c>
      <c r="N191" s="23" t="str">
        <f aca="false">IF(M191="","",IF(N(F191)=0,0,G191/F191*M191))</f>
        <v/>
      </c>
      <c r="O191" s="10" t="str">
        <f aca="false">IF(A191="","",IF(OR(H191="",EDATE(H191,12*Settings!$C$7)&lt;=Settings!$C$6),"Due","Not due"))</f>
        <v/>
      </c>
      <c r="P191" s="10" t="str">
        <f aca="false">IF(A191="","",IF(J191="",IF(O191="Due","Not verified - due","Not verified"),IF(M191&lt;&gt;0,"Discrepancy",IF(L191="Working","Verified OK","Verified - "&amp;IF(L191="","condition not noted",L191)))))</f>
        <v/>
      </c>
      <c r="Q191" s="8"/>
    </row>
    <row r="192" customFormat="false" ht="15" hidden="false" customHeight="false" outlineLevel="0" collapsed="false">
      <c r="A192" s="21"/>
      <c r="B192" s="8"/>
      <c r="C192" s="8"/>
      <c r="D192" s="8"/>
      <c r="E192" s="8"/>
      <c r="F192" s="18"/>
      <c r="G192" s="19"/>
      <c r="H192" s="17"/>
      <c r="I192" s="18"/>
      <c r="J192" s="17"/>
      <c r="K192" s="8"/>
      <c r="L192" s="8"/>
      <c r="M192" s="22" t="str">
        <f aca="false">IF(OR(A192="",J192=""),"",N(I192)-N(F192))</f>
        <v/>
      </c>
      <c r="N192" s="23" t="str">
        <f aca="false">IF(M192="","",IF(N(F192)=0,0,G192/F192*M192))</f>
        <v/>
      </c>
      <c r="O192" s="10" t="str">
        <f aca="false">IF(A192="","",IF(OR(H192="",EDATE(H192,12*Settings!$C$7)&lt;=Settings!$C$6),"Due","Not due"))</f>
        <v/>
      </c>
      <c r="P192" s="10" t="str">
        <f aca="false">IF(A192="","",IF(J192="",IF(O192="Due","Not verified - due","Not verified"),IF(M192&lt;&gt;0,"Discrepancy",IF(L192="Working","Verified OK","Verified - "&amp;IF(L192="","condition not noted",L192)))))</f>
        <v/>
      </c>
      <c r="Q192" s="8"/>
    </row>
    <row r="193" customFormat="false" ht="15" hidden="false" customHeight="false" outlineLevel="0" collapsed="false">
      <c r="A193" s="21"/>
      <c r="B193" s="8"/>
      <c r="C193" s="8"/>
      <c r="D193" s="8"/>
      <c r="E193" s="8"/>
      <c r="F193" s="18"/>
      <c r="G193" s="19"/>
      <c r="H193" s="17"/>
      <c r="I193" s="18"/>
      <c r="J193" s="17"/>
      <c r="K193" s="8"/>
      <c r="L193" s="8"/>
      <c r="M193" s="22" t="str">
        <f aca="false">IF(OR(A193="",J193=""),"",N(I193)-N(F193))</f>
        <v/>
      </c>
      <c r="N193" s="23" t="str">
        <f aca="false">IF(M193="","",IF(N(F193)=0,0,G193/F193*M193))</f>
        <v/>
      </c>
      <c r="O193" s="10" t="str">
        <f aca="false">IF(A193="","",IF(OR(H193="",EDATE(H193,12*Settings!$C$7)&lt;=Settings!$C$6),"Due","Not due"))</f>
        <v/>
      </c>
      <c r="P193" s="10" t="str">
        <f aca="false">IF(A193="","",IF(J193="",IF(O193="Due","Not verified - due","Not verified"),IF(M193&lt;&gt;0,"Discrepancy",IF(L193="Working","Verified OK","Verified - "&amp;IF(L193="","condition not noted",L193)))))</f>
        <v/>
      </c>
      <c r="Q193" s="8"/>
    </row>
    <row r="194" customFormat="false" ht="15" hidden="false" customHeight="false" outlineLevel="0" collapsed="false">
      <c r="A194" s="21"/>
      <c r="B194" s="8"/>
      <c r="C194" s="8"/>
      <c r="D194" s="8"/>
      <c r="E194" s="8"/>
      <c r="F194" s="18"/>
      <c r="G194" s="19"/>
      <c r="H194" s="17"/>
      <c r="I194" s="18"/>
      <c r="J194" s="17"/>
      <c r="K194" s="8"/>
      <c r="L194" s="8"/>
      <c r="M194" s="22" t="str">
        <f aca="false">IF(OR(A194="",J194=""),"",N(I194)-N(F194))</f>
        <v/>
      </c>
      <c r="N194" s="23" t="str">
        <f aca="false">IF(M194="","",IF(N(F194)=0,0,G194/F194*M194))</f>
        <v/>
      </c>
      <c r="O194" s="10" t="str">
        <f aca="false">IF(A194="","",IF(OR(H194="",EDATE(H194,12*Settings!$C$7)&lt;=Settings!$C$6),"Due","Not due"))</f>
        <v/>
      </c>
      <c r="P194" s="10" t="str">
        <f aca="false">IF(A194="","",IF(J194="",IF(O194="Due","Not verified - due","Not verified"),IF(M194&lt;&gt;0,"Discrepancy",IF(L194="Working","Verified OK","Verified - "&amp;IF(L194="","condition not noted",L194)))))</f>
        <v/>
      </c>
      <c r="Q194" s="8"/>
    </row>
    <row r="195" customFormat="false" ht="15" hidden="false" customHeight="false" outlineLevel="0" collapsed="false">
      <c r="A195" s="21"/>
      <c r="B195" s="8"/>
      <c r="C195" s="8"/>
      <c r="D195" s="8"/>
      <c r="E195" s="8"/>
      <c r="F195" s="18"/>
      <c r="G195" s="19"/>
      <c r="H195" s="17"/>
      <c r="I195" s="18"/>
      <c r="J195" s="17"/>
      <c r="K195" s="8"/>
      <c r="L195" s="8"/>
      <c r="M195" s="22" t="str">
        <f aca="false">IF(OR(A195="",J195=""),"",N(I195)-N(F195))</f>
        <v/>
      </c>
      <c r="N195" s="23" t="str">
        <f aca="false">IF(M195="","",IF(N(F195)=0,0,G195/F195*M195))</f>
        <v/>
      </c>
      <c r="O195" s="10" t="str">
        <f aca="false">IF(A195="","",IF(OR(H195="",EDATE(H195,12*Settings!$C$7)&lt;=Settings!$C$6),"Due","Not due"))</f>
        <v/>
      </c>
      <c r="P195" s="10" t="str">
        <f aca="false">IF(A195="","",IF(J195="",IF(O195="Due","Not verified - due","Not verified"),IF(M195&lt;&gt;0,"Discrepancy",IF(L195="Working","Verified OK","Verified - "&amp;IF(L195="","condition not noted",L195)))))</f>
        <v/>
      </c>
      <c r="Q195" s="8"/>
    </row>
    <row r="196" customFormat="false" ht="15" hidden="false" customHeight="false" outlineLevel="0" collapsed="false">
      <c r="A196" s="21"/>
      <c r="B196" s="8"/>
      <c r="C196" s="8"/>
      <c r="D196" s="8"/>
      <c r="E196" s="8"/>
      <c r="F196" s="18"/>
      <c r="G196" s="19"/>
      <c r="H196" s="17"/>
      <c r="I196" s="18"/>
      <c r="J196" s="17"/>
      <c r="K196" s="8"/>
      <c r="L196" s="8"/>
      <c r="M196" s="22" t="str">
        <f aca="false">IF(OR(A196="",J196=""),"",N(I196)-N(F196))</f>
        <v/>
      </c>
      <c r="N196" s="23" t="str">
        <f aca="false">IF(M196="","",IF(N(F196)=0,0,G196/F196*M196))</f>
        <v/>
      </c>
      <c r="O196" s="10" t="str">
        <f aca="false">IF(A196="","",IF(OR(H196="",EDATE(H196,12*Settings!$C$7)&lt;=Settings!$C$6),"Due","Not due"))</f>
        <v/>
      </c>
      <c r="P196" s="10" t="str">
        <f aca="false">IF(A196="","",IF(J196="",IF(O196="Due","Not verified - due","Not verified"),IF(M196&lt;&gt;0,"Discrepancy",IF(L196="Working","Verified OK","Verified - "&amp;IF(L196="","condition not noted",L196)))))</f>
        <v/>
      </c>
      <c r="Q196" s="8"/>
    </row>
    <row r="197" customFormat="false" ht="15" hidden="false" customHeight="false" outlineLevel="0" collapsed="false">
      <c r="A197" s="21"/>
      <c r="B197" s="8"/>
      <c r="C197" s="8"/>
      <c r="D197" s="8"/>
      <c r="E197" s="8"/>
      <c r="F197" s="18"/>
      <c r="G197" s="19"/>
      <c r="H197" s="17"/>
      <c r="I197" s="18"/>
      <c r="J197" s="17"/>
      <c r="K197" s="8"/>
      <c r="L197" s="8"/>
      <c r="M197" s="22" t="str">
        <f aca="false">IF(OR(A197="",J197=""),"",N(I197)-N(F197))</f>
        <v/>
      </c>
      <c r="N197" s="23" t="str">
        <f aca="false">IF(M197="","",IF(N(F197)=0,0,G197/F197*M197))</f>
        <v/>
      </c>
      <c r="O197" s="10" t="str">
        <f aca="false">IF(A197="","",IF(OR(H197="",EDATE(H197,12*Settings!$C$7)&lt;=Settings!$C$6),"Due","Not due"))</f>
        <v/>
      </c>
      <c r="P197" s="10" t="str">
        <f aca="false">IF(A197="","",IF(J197="",IF(O197="Due","Not verified - due","Not verified"),IF(M197&lt;&gt;0,"Discrepancy",IF(L197="Working","Verified OK","Verified - "&amp;IF(L197="","condition not noted",L197)))))</f>
        <v/>
      </c>
      <c r="Q197" s="8"/>
    </row>
    <row r="198" customFormat="false" ht="15" hidden="false" customHeight="false" outlineLevel="0" collapsed="false">
      <c r="A198" s="21"/>
      <c r="B198" s="8"/>
      <c r="C198" s="8"/>
      <c r="D198" s="8"/>
      <c r="E198" s="8"/>
      <c r="F198" s="18"/>
      <c r="G198" s="19"/>
      <c r="H198" s="17"/>
      <c r="I198" s="18"/>
      <c r="J198" s="17"/>
      <c r="K198" s="8"/>
      <c r="L198" s="8"/>
      <c r="M198" s="22" t="str">
        <f aca="false">IF(OR(A198="",J198=""),"",N(I198)-N(F198))</f>
        <v/>
      </c>
      <c r="N198" s="23" t="str">
        <f aca="false">IF(M198="","",IF(N(F198)=0,0,G198/F198*M198))</f>
        <v/>
      </c>
      <c r="O198" s="10" t="str">
        <f aca="false">IF(A198="","",IF(OR(H198="",EDATE(H198,12*Settings!$C$7)&lt;=Settings!$C$6),"Due","Not due"))</f>
        <v/>
      </c>
      <c r="P198" s="10" t="str">
        <f aca="false">IF(A198="","",IF(J198="",IF(O198="Due","Not verified - due","Not verified"),IF(M198&lt;&gt;0,"Discrepancy",IF(L198="Working","Verified OK","Verified - "&amp;IF(L198="","condition not noted",L198)))))</f>
        <v/>
      </c>
      <c r="Q198" s="8"/>
    </row>
    <row r="199" customFormat="false" ht="15" hidden="false" customHeight="false" outlineLevel="0" collapsed="false">
      <c r="A199" s="21"/>
      <c r="B199" s="8"/>
      <c r="C199" s="8"/>
      <c r="D199" s="8"/>
      <c r="E199" s="8"/>
      <c r="F199" s="18"/>
      <c r="G199" s="19"/>
      <c r="H199" s="17"/>
      <c r="I199" s="18"/>
      <c r="J199" s="17"/>
      <c r="K199" s="8"/>
      <c r="L199" s="8"/>
      <c r="M199" s="22" t="str">
        <f aca="false">IF(OR(A199="",J199=""),"",N(I199)-N(F199))</f>
        <v/>
      </c>
      <c r="N199" s="23" t="str">
        <f aca="false">IF(M199="","",IF(N(F199)=0,0,G199/F199*M199))</f>
        <v/>
      </c>
      <c r="O199" s="10" t="str">
        <f aca="false">IF(A199="","",IF(OR(H199="",EDATE(H199,12*Settings!$C$7)&lt;=Settings!$C$6),"Due","Not due"))</f>
        <v/>
      </c>
      <c r="P199" s="10" t="str">
        <f aca="false">IF(A199="","",IF(J199="",IF(O199="Due","Not verified - due","Not verified"),IF(M199&lt;&gt;0,"Discrepancy",IF(L199="Working","Verified OK","Verified - "&amp;IF(L199="","condition not noted",L199)))))</f>
        <v/>
      </c>
      <c r="Q199" s="8"/>
    </row>
    <row r="200" customFormat="false" ht="15" hidden="false" customHeight="false" outlineLevel="0" collapsed="false">
      <c r="A200" s="21"/>
      <c r="B200" s="8"/>
      <c r="C200" s="8"/>
      <c r="D200" s="8"/>
      <c r="E200" s="8"/>
      <c r="F200" s="18"/>
      <c r="G200" s="19"/>
      <c r="H200" s="17"/>
      <c r="I200" s="18"/>
      <c r="J200" s="17"/>
      <c r="K200" s="8"/>
      <c r="L200" s="8"/>
      <c r="M200" s="22" t="str">
        <f aca="false">IF(OR(A200="",J200=""),"",N(I200)-N(F200))</f>
        <v/>
      </c>
      <c r="N200" s="23" t="str">
        <f aca="false">IF(M200="","",IF(N(F200)=0,0,G200/F200*M200))</f>
        <v/>
      </c>
      <c r="O200" s="10" t="str">
        <f aca="false">IF(A200="","",IF(OR(H200="",EDATE(H200,12*Settings!$C$7)&lt;=Settings!$C$6),"Due","Not due"))</f>
        <v/>
      </c>
      <c r="P200" s="10" t="str">
        <f aca="false">IF(A200="","",IF(J200="",IF(O200="Due","Not verified - due","Not verified"),IF(M200&lt;&gt;0,"Discrepancy",IF(L200="Working","Verified OK","Verified - "&amp;IF(L200="","condition not noted",L200)))))</f>
        <v/>
      </c>
      <c r="Q200" s="8"/>
    </row>
    <row r="201" customFormat="false" ht="15" hidden="false" customHeight="false" outlineLevel="0" collapsed="false">
      <c r="A201" s="21"/>
      <c r="B201" s="8"/>
      <c r="C201" s="8"/>
      <c r="D201" s="8"/>
      <c r="E201" s="8"/>
      <c r="F201" s="18"/>
      <c r="G201" s="19"/>
      <c r="H201" s="17"/>
      <c r="I201" s="18"/>
      <c r="J201" s="17"/>
      <c r="K201" s="8"/>
      <c r="L201" s="8"/>
      <c r="M201" s="22" t="str">
        <f aca="false">IF(OR(A201="",J201=""),"",N(I201)-N(F201))</f>
        <v/>
      </c>
      <c r="N201" s="23" t="str">
        <f aca="false">IF(M201="","",IF(N(F201)=0,0,G201/F201*M201))</f>
        <v/>
      </c>
      <c r="O201" s="10" t="str">
        <f aca="false">IF(A201="","",IF(OR(H201="",EDATE(H201,12*Settings!$C$7)&lt;=Settings!$C$6),"Due","Not due"))</f>
        <v/>
      </c>
      <c r="P201" s="10" t="str">
        <f aca="false">IF(A201="","",IF(J201="",IF(O201="Due","Not verified - due","Not verified"),IF(M201&lt;&gt;0,"Discrepancy",IF(L201="Working","Verified OK","Verified - "&amp;IF(L201="","condition not noted",L201)))))</f>
        <v/>
      </c>
      <c r="Q201" s="8"/>
    </row>
    <row r="202" customFormat="false" ht="15" hidden="false" customHeight="false" outlineLevel="0" collapsed="false">
      <c r="A202" s="21"/>
      <c r="B202" s="8"/>
      <c r="C202" s="8"/>
      <c r="D202" s="8"/>
      <c r="E202" s="8"/>
      <c r="F202" s="18"/>
      <c r="G202" s="19"/>
      <c r="H202" s="17"/>
      <c r="I202" s="18"/>
      <c r="J202" s="17"/>
      <c r="K202" s="8"/>
      <c r="L202" s="8"/>
      <c r="M202" s="22" t="str">
        <f aca="false">IF(OR(A202="",J202=""),"",N(I202)-N(F202))</f>
        <v/>
      </c>
      <c r="N202" s="23" t="str">
        <f aca="false">IF(M202="","",IF(N(F202)=0,0,G202/F202*M202))</f>
        <v/>
      </c>
      <c r="O202" s="10" t="str">
        <f aca="false">IF(A202="","",IF(OR(H202="",EDATE(H202,12*Settings!$C$7)&lt;=Settings!$C$6),"Due","Not due"))</f>
        <v/>
      </c>
      <c r="P202" s="10" t="str">
        <f aca="false">IF(A202="","",IF(J202="",IF(O202="Due","Not verified - due","Not verified"),IF(M202&lt;&gt;0,"Discrepancy",IF(L202="Working","Verified OK","Verified - "&amp;IF(L202="","condition not noted",L202)))))</f>
        <v/>
      </c>
      <c r="Q202" s="8"/>
    </row>
    <row r="203" customFormat="false" ht="15" hidden="false" customHeight="false" outlineLevel="0" collapsed="false">
      <c r="A203" s="21"/>
      <c r="B203" s="8"/>
      <c r="C203" s="8"/>
      <c r="D203" s="8"/>
      <c r="E203" s="8"/>
      <c r="F203" s="18"/>
      <c r="G203" s="19"/>
      <c r="H203" s="17"/>
      <c r="I203" s="18"/>
      <c r="J203" s="17"/>
      <c r="K203" s="8"/>
      <c r="L203" s="8"/>
      <c r="M203" s="22" t="str">
        <f aca="false">IF(OR(A203="",J203=""),"",N(I203)-N(F203))</f>
        <v/>
      </c>
      <c r="N203" s="23" t="str">
        <f aca="false">IF(M203="","",IF(N(F203)=0,0,G203/F203*M203))</f>
        <v/>
      </c>
      <c r="O203" s="10" t="str">
        <f aca="false">IF(A203="","",IF(OR(H203="",EDATE(H203,12*Settings!$C$7)&lt;=Settings!$C$6),"Due","Not due"))</f>
        <v/>
      </c>
      <c r="P203" s="10" t="str">
        <f aca="false">IF(A203="","",IF(J203="",IF(O203="Due","Not verified - due","Not verified"),IF(M203&lt;&gt;0,"Discrepancy",IF(L203="Working","Verified OK","Verified - "&amp;IF(L203="","condition not noted",L203)))))</f>
        <v/>
      </c>
      <c r="Q203" s="8"/>
    </row>
    <row r="204" customFormat="false" ht="15" hidden="false" customHeight="false" outlineLevel="0" collapsed="false">
      <c r="A204" s="21"/>
      <c r="B204" s="8"/>
      <c r="C204" s="8"/>
      <c r="D204" s="8"/>
      <c r="E204" s="8"/>
      <c r="F204" s="18"/>
      <c r="G204" s="19"/>
      <c r="H204" s="17"/>
      <c r="I204" s="18"/>
      <c r="J204" s="17"/>
      <c r="K204" s="8"/>
      <c r="L204" s="8"/>
      <c r="M204" s="22" t="str">
        <f aca="false">IF(OR(A204="",J204=""),"",N(I204)-N(F204))</f>
        <v/>
      </c>
      <c r="N204" s="23" t="str">
        <f aca="false">IF(M204="","",IF(N(F204)=0,0,G204/F204*M204))</f>
        <v/>
      </c>
      <c r="O204" s="10" t="str">
        <f aca="false">IF(A204="","",IF(OR(H204="",EDATE(H204,12*Settings!$C$7)&lt;=Settings!$C$6),"Due","Not due"))</f>
        <v/>
      </c>
      <c r="P204" s="10" t="str">
        <f aca="false">IF(A204="","",IF(J204="",IF(O204="Due","Not verified - due","Not verified"),IF(M204&lt;&gt;0,"Discrepancy",IF(L204="Working","Verified OK","Verified - "&amp;IF(L204="","condition not noted",L204)))))</f>
        <v/>
      </c>
      <c r="Q204" s="8"/>
    </row>
    <row r="205" customFormat="false" ht="15" hidden="false" customHeight="false" outlineLevel="0" collapsed="false">
      <c r="A205" s="21"/>
      <c r="B205" s="8"/>
      <c r="C205" s="8"/>
      <c r="D205" s="8"/>
      <c r="E205" s="8"/>
      <c r="F205" s="18"/>
      <c r="G205" s="19"/>
      <c r="H205" s="17"/>
      <c r="I205" s="18"/>
      <c r="J205" s="17"/>
      <c r="K205" s="8"/>
      <c r="L205" s="8"/>
      <c r="M205" s="22" t="str">
        <f aca="false">IF(OR(A205="",J205=""),"",N(I205)-N(F205))</f>
        <v/>
      </c>
      <c r="N205" s="23" t="str">
        <f aca="false">IF(M205="","",IF(N(F205)=0,0,G205/F205*M205))</f>
        <v/>
      </c>
      <c r="O205" s="10" t="str">
        <f aca="false">IF(A205="","",IF(OR(H205="",EDATE(H205,12*Settings!$C$7)&lt;=Settings!$C$6),"Due","Not due"))</f>
        <v/>
      </c>
      <c r="P205" s="10" t="str">
        <f aca="false">IF(A205="","",IF(J205="",IF(O205="Due","Not verified - due","Not verified"),IF(M205&lt;&gt;0,"Discrepancy",IF(L205="Working","Verified OK","Verified - "&amp;IF(L205="","condition not noted",L205)))))</f>
        <v/>
      </c>
      <c r="Q205" s="8"/>
    </row>
    <row r="206" customFormat="false" ht="15" hidden="false" customHeight="false" outlineLevel="0" collapsed="false">
      <c r="A206" s="21"/>
      <c r="B206" s="8"/>
      <c r="C206" s="8"/>
      <c r="D206" s="8"/>
      <c r="E206" s="8"/>
      <c r="F206" s="18"/>
      <c r="G206" s="19"/>
      <c r="H206" s="17"/>
      <c r="I206" s="18"/>
      <c r="J206" s="17"/>
      <c r="K206" s="8"/>
      <c r="L206" s="8"/>
      <c r="M206" s="22" t="str">
        <f aca="false">IF(OR(A206="",J206=""),"",N(I206)-N(F206))</f>
        <v/>
      </c>
      <c r="N206" s="23" t="str">
        <f aca="false">IF(M206="","",IF(N(F206)=0,0,G206/F206*M206))</f>
        <v/>
      </c>
      <c r="O206" s="10" t="str">
        <f aca="false">IF(A206="","",IF(OR(H206="",EDATE(H206,12*Settings!$C$7)&lt;=Settings!$C$6),"Due","Not due"))</f>
        <v/>
      </c>
      <c r="P206" s="10" t="str">
        <f aca="false">IF(A206="","",IF(J206="",IF(O206="Due","Not verified - due","Not verified"),IF(M206&lt;&gt;0,"Discrepancy",IF(L206="Working","Verified OK","Verified - "&amp;IF(L206="","condition not noted",L206)))))</f>
        <v/>
      </c>
      <c r="Q206" s="8"/>
    </row>
    <row r="207" customFormat="false" ht="15" hidden="false" customHeight="false" outlineLevel="0" collapsed="false">
      <c r="A207" s="21"/>
      <c r="B207" s="8"/>
      <c r="C207" s="8"/>
      <c r="D207" s="8"/>
      <c r="E207" s="8"/>
      <c r="F207" s="18"/>
      <c r="G207" s="19"/>
      <c r="H207" s="17"/>
      <c r="I207" s="18"/>
      <c r="J207" s="17"/>
      <c r="K207" s="8"/>
      <c r="L207" s="8"/>
      <c r="M207" s="22" t="str">
        <f aca="false">IF(OR(A207="",J207=""),"",N(I207)-N(F207))</f>
        <v/>
      </c>
      <c r="N207" s="23" t="str">
        <f aca="false">IF(M207="","",IF(N(F207)=0,0,G207/F207*M207))</f>
        <v/>
      </c>
      <c r="O207" s="10" t="str">
        <f aca="false">IF(A207="","",IF(OR(H207="",EDATE(H207,12*Settings!$C$7)&lt;=Settings!$C$6),"Due","Not due"))</f>
        <v/>
      </c>
      <c r="P207" s="10" t="str">
        <f aca="false">IF(A207="","",IF(J207="",IF(O207="Due","Not verified - due","Not verified"),IF(M207&lt;&gt;0,"Discrepancy",IF(L207="Working","Verified OK","Verified - "&amp;IF(L207="","condition not noted",L207)))))</f>
        <v/>
      </c>
      <c r="Q207" s="8"/>
    </row>
    <row r="208" customFormat="false" ht="15" hidden="false" customHeight="false" outlineLevel="0" collapsed="false">
      <c r="A208" s="21"/>
      <c r="B208" s="8"/>
      <c r="C208" s="8"/>
      <c r="D208" s="8"/>
      <c r="E208" s="8"/>
      <c r="F208" s="18"/>
      <c r="G208" s="19"/>
      <c r="H208" s="17"/>
      <c r="I208" s="18"/>
      <c r="J208" s="17"/>
      <c r="K208" s="8"/>
      <c r="L208" s="8"/>
      <c r="M208" s="22" t="str">
        <f aca="false">IF(OR(A208="",J208=""),"",N(I208)-N(F208))</f>
        <v/>
      </c>
      <c r="N208" s="23" t="str">
        <f aca="false">IF(M208="","",IF(N(F208)=0,0,G208/F208*M208))</f>
        <v/>
      </c>
      <c r="O208" s="10" t="str">
        <f aca="false">IF(A208="","",IF(OR(H208="",EDATE(H208,12*Settings!$C$7)&lt;=Settings!$C$6),"Due","Not due"))</f>
        <v/>
      </c>
      <c r="P208" s="10" t="str">
        <f aca="false">IF(A208="","",IF(J208="",IF(O208="Due","Not verified - due","Not verified"),IF(M208&lt;&gt;0,"Discrepancy",IF(L208="Working","Verified OK","Verified - "&amp;IF(L208="","condition not noted",L208)))))</f>
        <v/>
      </c>
      <c r="Q208" s="8"/>
    </row>
    <row r="209" customFormat="false" ht="15" hidden="false" customHeight="false" outlineLevel="0" collapsed="false">
      <c r="A209" s="21"/>
      <c r="B209" s="8"/>
      <c r="C209" s="8"/>
      <c r="D209" s="8"/>
      <c r="E209" s="8"/>
      <c r="F209" s="18"/>
      <c r="G209" s="19"/>
      <c r="H209" s="17"/>
      <c r="I209" s="18"/>
      <c r="J209" s="17"/>
      <c r="K209" s="8"/>
      <c r="L209" s="8"/>
      <c r="M209" s="22" t="str">
        <f aca="false">IF(OR(A209="",J209=""),"",N(I209)-N(F209))</f>
        <v/>
      </c>
      <c r="N209" s="23" t="str">
        <f aca="false">IF(M209="","",IF(N(F209)=0,0,G209/F209*M209))</f>
        <v/>
      </c>
      <c r="O209" s="10" t="str">
        <f aca="false">IF(A209="","",IF(OR(H209="",EDATE(H209,12*Settings!$C$7)&lt;=Settings!$C$6),"Due","Not due"))</f>
        <v/>
      </c>
      <c r="P209" s="10" t="str">
        <f aca="false">IF(A209="","",IF(J209="",IF(O209="Due","Not verified - due","Not verified"),IF(M209&lt;&gt;0,"Discrepancy",IF(L209="Working","Verified OK","Verified - "&amp;IF(L209="","condition not noted",L209)))))</f>
        <v/>
      </c>
      <c r="Q209" s="8"/>
    </row>
    <row r="210" customFormat="false" ht="15" hidden="false" customHeight="false" outlineLevel="0" collapsed="false">
      <c r="A210" s="21"/>
      <c r="B210" s="8"/>
      <c r="C210" s="8"/>
      <c r="D210" s="8"/>
      <c r="E210" s="8"/>
      <c r="F210" s="18"/>
      <c r="G210" s="19"/>
      <c r="H210" s="17"/>
      <c r="I210" s="18"/>
      <c r="J210" s="17"/>
      <c r="K210" s="8"/>
      <c r="L210" s="8"/>
      <c r="M210" s="22" t="str">
        <f aca="false">IF(OR(A210="",J210=""),"",N(I210)-N(F210))</f>
        <v/>
      </c>
      <c r="N210" s="23" t="str">
        <f aca="false">IF(M210="","",IF(N(F210)=0,0,G210/F210*M210))</f>
        <v/>
      </c>
      <c r="O210" s="10" t="str">
        <f aca="false">IF(A210="","",IF(OR(H210="",EDATE(H210,12*Settings!$C$7)&lt;=Settings!$C$6),"Due","Not due"))</f>
        <v/>
      </c>
      <c r="P210" s="10" t="str">
        <f aca="false">IF(A210="","",IF(J210="",IF(O210="Due","Not verified - due","Not verified"),IF(M210&lt;&gt;0,"Discrepancy",IF(L210="Working","Verified OK","Verified - "&amp;IF(L210="","condition not noted",L210)))))</f>
        <v/>
      </c>
      <c r="Q210" s="8"/>
    </row>
    <row r="211" customFormat="false" ht="15" hidden="false" customHeight="false" outlineLevel="0" collapsed="false">
      <c r="A211" s="21"/>
      <c r="B211" s="8"/>
      <c r="C211" s="8"/>
      <c r="D211" s="8"/>
      <c r="E211" s="8"/>
      <c r="F211" s="18"/>
      <c r="G211" s="19"/>
      <c r="H211" s="17"/>
      <c r="I211" s="18"/>
      <c r="J211" s="17"/>
      <c r="K211" s="8"/>
      <c r="L211" s="8"/>
      <c r="M211" s="22" t="str">
        <f aca="false">IF(OR(A211="",J211=""),"",N(I211)-N(F211))</f>
        <v/>
      </c>
      <c r="N211" s="23" t="str">
        <f aca="false">IF(M211="","",IF(N(F211)=0,0,G211/F211*M211))</f>
        <v/>
      </c>
      <c r="O211" s="10" t="str">
        <f aca="false">IF(A211="","",IF(OR(H211="",EDATE(H211,12*Settings!$C$7)&lt;=Settings!$C$6),"Due","Not due"))</f>
        <v/>
      </c>
      <c r="P211" s="10" t="str">
        <f aca="false">IF(A211="","",IF(J211="",IF(O211="Due","Not verified - due","Not verified"),IF(M211&lt;&gt;0,"Discrepancy",IF(L211="Working","Verified OK","Verified - "&amp;IF(L211="","condition not noted",L211)))))</f>
        <v/>
      </c>
      <c r="Q211" s="8"/>
    </row>
    <row r="212" customFormat="false" ht="15" hidden="false" customHeight="false" outlineLevel="0" collapsed="false">
      <c r="A212" s="21"/>
      <c r="B212" s="8"/>
      <c r="C212" s="8"/>
      <c r="D212" s="8"/>
      <c r="E212" s="8"/>
      <c r="F212" s="18"/>
      <c r="G212" s="19"/>
      <c r="H212" s="17"/>
      <c r="I212" s="18"/>
      <c r="J212" s="17"/>
      <c r="K212" s="8"/>
      <c r="L212" s="8"/>
      <c r="M212" s="22" t="str">
        <f aca="false">IF(OR(A212="",J212=""),"",N(I212)-N(F212))</f>
        <v/>
      </c>
      <c r="N212" s="23" t="str">
        <f aca="false">IF(M212="","",IF(N(F212)=0,0,G212/F212*M212))</f>
        <v/>
      </c>
      <c r="O212" s="10" t="str">
        <f aca="false">IF(A212="","",IF(OR(H212="",EDATE(H212,12*Settings!$C$7)&lt;=Settings!$C$6),"Due","Not due"))</f>
        <v/>
      </c>
      <c r="P212" s="10" t="str">
        <f aca="false">IF(A212="","",IF(J212="",IF(O212="Due","Not verified - due","Not verified"),IF(M212&lt;&gt;0,"Discrepancy",IF(L212="Working","Verified OK","Verified - "&amp;IF(L212="","condition not noted",L212)))))</f>
        <v/>
      </c>
      <c r="Q212" s="8"/>
    </row>
    <row r="213" customFormat="false" ht="15" hidden="false" customHeight="false" outlineLevel="0" collapsed="false">
      <c r="A213" s="21"/>
      <c r="B213" s="8"/>
      <c r="C213" s="8"/>
      <c r="D213" s="8"/>
      <c r="E213" s="8"/>
      <c r="F213" s="18"/>
      <c r="G213" s="19"/>
      <c r="H213" s="17"/>
      <c r="I213" s="18"/>
      <c r="J213" s="17"/>
      <c r="K213" s="8"/>
      <c r="L213" s="8"/>
      <c r="M213" s="22" t="str">
        <f aca="false">IF(OR(A213="",J213=""),"",N(I213)-N(F213))</f>
        <v/>
      </c>
      <c r="N213" s="23" t="str">
        <f aca="false">IF(M213="","",IF(N(F213)=0,0,G213/F213*M213))</f>
        <v/>
      </c>
      <c r="O213" s="10" t="str">
        <f aca="false">IF(A213="","",IF(OR(H213="",EDATE(H213,12*Settings!$C$7)&lt;=Settings!$C$6),"Due","Not due"))</f>
        <v/>
      </c>
      <c r="P213" s="10" t="str">
        <f aca="false">IF(A213="","",IF(J213="",IF(O213="Due","Not verified - due","Not verified"),IF(M213&lt;&gt;0,"Discrepancy",IF(L213="Working","Verified OK","Verified - "&amp;IF(L213="","condition not noted",L213)))))</f>
        <v/>
      </c>
      <c r="Q213" s="8"/>
    </row>
    <row r="214" customFormat="false" ht="15" hidden="false" customHeight="false" outlineLevel="0" collapsed="false">
      <c r="A214" s="21"/>
      <c r="B214" s="8"/>
      <c r="C214" s="8"/>
      <c r="D214" s="8"/>
      <c r="E214" s="8"/>
      <c r="F214" s="18"/>
      <c r="G214" s="19"/>
      <c r="H214" s="17"/>
      <c r="I214" s="18"/>
      <c r="J214" s="17"/>
      <c r="K214" s="8"/>
      <c r="L214" s="8"/>
      <c r="M214" s="22" t="str">
        <f aca="false">IF(OR(A214="",J214=""),"",N(I214)-N(F214))</f>
        <v/>
      </c>
      <c r="N214" s="23" t="str">
        <f aca="false">IF(M214="","",IF(N(F214)=0,0,G214/F214*M214))</f>
        <v/>
      </c>
      <c r="O214" s="10" t="str">
        <f aca="false">IF(A214="","",IF(OR(H214="",EDATE(H214,12*Settings!$C$7)&lt;=Settings!$C$6),"Due","Not due"))</f>
        <v/>
      </c>
      <c r="P214" s="10" t="str">
        <f aca="false">IF(A214="","",IF(J214="",IF(O214="Due","Not verified - due","Not verified"),IF(M214&lt;&gt;0,"Discrepancy",IF(L214="Working","Verified OK","Verified - "&amp;IF(L214="","condition not noted",L214)))))</f>
        <v/>
      </c>
      <c r="Q214" s="8"/>
    </row>
    <row r="215" customFormat="false" ht="15" hidden="false" customHeight="false" outlineLevel="0" collapsed="false">
      <c r="A215" s="21"/>
      <c r="B215" s="8"/>
      <c r="C215" s="8"/>
      <c r="D215" s="8"/>
      <c r="E215" s="8"/>
      <c r="F215" s="18"/>
      <c r="G215" s="19"/>
      <c r="H215" s="17"/>
      <c r="I215" s="18"/>
      <c r="J215" s="17"/>
      <c r="K215" s="8"/>
      <c r="L215" s="8"/>
      <c r="M215" s="22" t="str">
        <f aca="false">IF(OR(A215="",J215=""),"",N(I215)-N(F215))</f>
        <v/>
      </c>
      <c r="N215" s="23" t="str">
        <f aca="false">IF(M215="","",IF(N(F215)=0,0,G215/F215*M215))</f>
        <v/>
      </c>
      <c r="O215" s="10" t="str">
        <f aca="false">IF(A215="","",IF(OR(H215="",EDATE(H215,12*Settings!$C$7)&lt;=Settings!$C$6),"Due","Not due"))</f>
        <v/>
      </c>
      <c r="P215" s="10" t="str">
        <f aca="false">IF(A215="","",IF(J215="",IF(O215="Due","Not verified - due","Not verified"),IF(M215&lt;&gt;0,"Discrepancy",IF(L215="Working","Verified OK","Verified - "&amp;IF(L215="","condition not noted",L215)))))</f>
        <v/>
      </c>
      <c r="Q215" s="8"/>
    </row>
    <row r="216" customFormat="false" ht="15" hidden="false" customHeight="false" outlineLevel="0" collapsed="false">
      <c r="A216" s="21"/>
      <c r="B216" s="8"/>
      <c r="C216" s="8"/>
      <c r="D216" s="8"/>
      <c r="E216" s="8"/>
      <c r="F216" s="18"/>
      <c r="G216" s="19"/>
      <c r="H216" s="17"/>
      <c r="I216" s="18"/>
      <c r="J216" s="17"/>
      <c r="K216" s="8"/>
      <c r="L216" s="8"/>
      <c r="M216" s="22" t="str">
        <f aca="false">IF(OR(A216="",J216=""),"",N(I216)-N(F216))</f>
        <v/>
      </c>
      <c r="N216" s="23" t="str">
        <f aca="false">IF(M216="","",IF(N(F216)=0,0,G216/F216*M216))</f>
        <v/>
      </c>
      <c r="O216" s="10" t="str">
        <f aca="false">IF(A216="","",IF(OR(H216="",EDATE(H216,12*Settings!$C$7)&lt;=Settings!$C$6),"Due","Not due"))</f>
        <v/>
      </c>
      <c r="P216" s="10" t="str">
        <f aca="false">IF(A216="","",IF(J216="",IF(O216="Due","Not verified - due","Not verified"),IF(M216&lt;&gt;0,"Discrepancy",IF(L216="Working","Verified OK","Verified - "&amp;IF(L216="","condition not noted",L216)))))</f>
        <v/>
      </c>
      <c r="Q216" s="8"/>
    </row>
    <row r="217" customFormat="false" ht="15" hidden="false" customHeight="false" outlineLevel="0" collapsed="false">
      <c r="A217" s="21"/>
      <c r="B217" s="8"/>
      <c r="C217" s="8"/>
      <c r="D217" s="8"/>
      <c r="E217" s="8"/>
      <c r="F217" s="18"/>
      <c r="G217" s="19"/>
      <c r="H217" s="17"/>
      <c r="I217" s="18"/>
      <c r="J217" s="17"/>
      <c r="K217" s="8"/>
      <c r="L217" s="8"/>
      <c r="M217" s="22" t="str">
        <f aca="false">IF(OR(A217="",J217=""),"",N(I217)-N(F217))</f>
        <v/>
      </c>
      <c r="N217" s="23" t="str">
        <f aca="false">IF(M217="","",IF(N(F217)=0,0,G217/F217*M217))</f>
        <v/>
      </c>
      <c r="O217" s="10" t="str">
        <f aca="false">IF(A217="","",IF(OR(H217="",EDATE(H217,12*Settings!$C$7)&lt;=Settings!$C$6),"Due","Not due"))</f>
        <v/>
      </c>
      <c r="P217" s="10" t="str">
        <f aca="false">IF(A217="","",IF(J217="",IF(O217="Due","Not verified - due","Not verified"),IF(M217&lt;&gt;0,"Discrepancy",IF(L217="Working","Verified OK","Verified - "&amp;IF(L217="","condition not noted",L217)))))</f>
        <v/>
      </c>
      <c r="Q217" s="8"/>
    </row>
    <row r="218" customFormat="false" ht="15" hidden="false" customHeight="false" outlineLevel="0" collapsed="false">
      <c r="A218" s="21"/>
      <c r="B218" s="8"/>
      <c r="C218" s="8"/>
      <c r="D218" s="8"/>
      <c r="E218" s="8"/>
      <c r="F218" s="18"/>
      <c r="G218" s="19"/>
      <c r="H218" s="17"/>
      <c r="I218" s="18"/>
      <c r="J218" s="17"/>
      <c r="K218" s="8"/>
      <c r="L218" s="8"/>
      <c r="M218" s="22" t="str">
        <f aca="false">IF(OR(A218="",J218=""),"",N(I218)-N(F218))</f>
        <v/>
      </c>
      <c r="N218" s="23" t="str">
        <f aca="false">IF(M218="","",IF(N(F218)=0,0,G218/F218*M218))</f>
        <v/>
      </c>
      <c r="O218" s="10" t="str">
        <f aca="false">IF(A218="","",IF(OR(H218="",EDATE(H218,12*Settings!$C$7)&lt;=Settings!$C$6),"Due","Not due"))</f>
        <v/>
      </c>
      <c r="P218" s="10" t="str">
        <f aca="false">IF(A218="","",IF(J218="",IF(O218="Due","Not verified - due","Not verified"),IF(M218&lt;&gt;0,"Discrepancy",IF(L218="Working","Verified OK","Verified - "&amp;IF(L218="","condition not noted",L218)))))</f>
        <v/>
      </c>
      <c r="Q218" s="8"/>
    </row>
    <row r="219" customFormat="false" ht="15" hidden="false" customHeight="false" outlineLevel="0" collapsed="false">
      <c r="A219" s="21"/>
      <c r="B219" s="8"/>
      <c r="C219" s="8"/>
      <c r="D219" s="8"/>
      <c r="E219" s="8"/>
      <c r="F219" s="18"/>
      <c r="G219" s="19"/>
      <c r="H219" s="17"/>
      <c r="I219" s="18"/>
      <c r="J219" s="17"/>
      <c r="K219" s="8"/>
      <c r="L219" s="8"/>
      <c r="M219" s="22" t="str">
        <f aca="false">IF(OR(A219="",J219=""),"",N(I219)-N(F219))</f>
        <v/>
      </c>
      <c r="N219" s="23" t="str">
        <f aca="false">IF(M219="","",IF(N(F219)=0,0,G219/F219*M219))</f>
        <v/>
      </c>
      <c r="O219" s="10" t="str">
        <f aca="false">IF(A219="","",IF(OR(H219="",EDATE(H219,12*Settings!$C$7)&lt;=Settings!$C$6),"Due","Not due"))</f>
        <v/>
      </c>
      <c r="P219" s="10" t="str">
        <f aca="false">IF(A219="","",IF(J219="",IF(O219="Due","Not verified - due","Not verified"),IF(M219&lt;&gt;0,"Discrepancy",IF(L219="Working","Verified OK","Verified - "&amp;IF(L219="","condition not noted",L219)))))</f>
        <v/>
      </c>
      <c r="Q219" s="8"/>
    </row>
    <row r="220" customFormat="false" ht="15" hidden="false" customHeight="false" outlineLevel="0" collapsed="false">
      <c r="A220" s="21"/>
      <c r="B220" s="8"/>
      <c r="C220" s="8"/>
      <c r="D220" s="8"/>
      <c r="E220" s="8"/>
      <c r="F220" s="18"/>
      <c r="G220" s="19"/>
      <c r="H220" s="17"/>
      <c r="I220" s="18"/>
      <c r="J220" s="17"/>
      <c r="K220" s="8"/>
      <c r="L220" s="8"/>
      <c r="M220" s="22" t="str">
        <f aca="false">IF(OR(A220="",J220=""),"",N(I220)-N(F220))</f>
        <v/>
      </c>
      <c r="N220" s="23" t="str">
        <f aca="false">IF(M220="","",IF(N(F220)=0,0,G220/F220*M220))</f>
        <v/>
      </c>
      <c r="O220" s="10" t="str">
        <f aca="false">IF(A220="","",IF(OR(H220="",EDATE(H220,12*Settings!$C$7)&lt;=Settings!$C$6),"Due","Not due"))</f>
        <v/>
      </c>
      <c r="P220" s="10" t="str">
        <f aca="false">IF(A220="","",IF(J220="",IF(O220="Due","Not verified - due","Not verified"),IF(M220&lt;&gt;0,"Discrepancy",IF(L220="Working","Verified OK","Verified - "&amp;IF(L220="","condition not noted",L220)))))</f>
        <v/>
      </c>
      <c r="Q220" s="8"/>
    </row>
    <row r="221" customFormat="false" ht="15" hidden="false" customHeight="false" outlineLevel="0" collapsed="false">
      <c r="A221" s="21"/>
      <c r="B221" s="8"/>
      <c r="C221" s="8"/>
      <c r="D221" s="8"/>
      <c r="E221" s="8"/>
      <c r="F221" s="18"/>
      <c r="G221" s="19"/>
      <c r="H221" s="17"/>
      <c r="I221" s="18"/>
      <c r="J221" s="17"/>
      <c r="K221" s="8"/>
      <c r="L221" s="8"/>
      <c r="M221" s="22" t="str">
        <f aca="false">IF(OR(A221="",J221=""),"",N(I221)-N(F221))</f>
        <v/>
      </c>
      <c r="N221" s="23" t="str">
        <f aca="false">IF(M221="","",IF(N(F221)=0,0,G221/F221*M221))</f>
        <v/>
      </c>
      <c r="O221" s="10" t="str">
        <f aca="false">IF(A221="","",IF(OR(H221="",EDATE(H221,12*Settings!$C$7)&lt;=Settings!$C$6),"Due","Not due"))</f>
        <v/>
      </c>
      <c r="P221" s="10" t="str">
        <f aca="false">IF(A221="","",IF(J221="",IF(O221="Due","Not verified - due","Not verified"),IF(M221&lt;&gt;0,"Discrepancy",IF(L221="Working","Verified OK","Verified - "&amp;IF(L221="","condition not noted",L221)))))</f>
        <v/>
      </c>
      <c r="Q221" s="8"/>
    </row>
    <row r="222" customFormat="false" ht="15" hidden="false" customHeight="false" outlineLevel="0" collapsed="false">
      <c r="A222" s="21"/>
      <c r="B222" s="8"/>
      <c r="C222" s="8"/>
      <c r="D222" s="8"/>
      <c r="E222" s="8"/>
      <c r="F222" s="18"/>
      <c r="G222" s="19"/>
      <c r="H222" s="17"/>
      <c r="I222" s="18"/>
      <c r="J222" s="17"/>
      <c r="K222" s="8"/>
      <c r="L222" s="8"/>
      <c r="M222" s="22" t="str">
        <f aca="false">IF(OR(A222="",J222=""),"",N(I222)-N(F222))</f>
        <v/>
      </c>
      <c r="N222" s="23" t="str">
        <f aca="false">IF(M222="","",IF(N(F222)=0,0,G222/F222*M222))</f>
        <v/>
      </c>
      <c r="O222" s="10" t="str">
        <f aca="false">IF(A222="","",IF(OR(H222="",EDATE(H222,12*Settings!$C$7)&lt;=Settings!$C$6),"Due","Not due"))</f>
        <v/>
      </c>
      <c r="P222" s="10" t="str">
        <f aca="false">IF(A222="","",IF(J222="",IF(O222="Due","Not verified - due","Not verified"),IF(M222&lt;&gt;0,"Discrepancy",IF(L222="Working","Verified OK","Verified - "&amp;IF(L222="","condition not noted",L222)))))</f>
        <v/>
      </c>
      <c r="Q222" s="8"/>
    </row>
    <row r="223" customFormat="false" ht="15" hidden="false" customHeight="false" outlineLevel="0" collapsed="false">
      <c r="A223" s="21"/>
      <c r="B223" s="8"/>
      <c r="C223" s="8"/>
      <c r="D223" s="8"/>
      <c r="E223" s="8"/>
      <c r="F223" s="18"/>
      <c r="G223" s="19"/>
      <c r="H223" s="17"/>
      <c r="I223" s="18"/>
      <c r="J223" s="17"/>
      <c r="K223" s="8"/>
      <c r="L223" s="8"/>
      <c r="M223" s="22" t="str">
        <f aca="false">IF(OR(A223="",J223=""),"",N(I223)-N(F223))</f>
        <v/>
      </c>
      <c r="N223" s="23" t="str">
        <f aca="false">IF(M223="","",IF(N(F223)=0,0,G223/F223*M223))</f>
        <v/>
      </c>
      <c r="O223" s="10" t="str">
        <f aca="false">IF(A223="","",IF(OR(H223="",EDATE(H223,12*Settings!$C$7)&lt;=Settings!$C$6),"Due","Not due"))</f>
        <v/>
      </c>
      <c r="P223" s="10" t="str">
        <f aca="false">IF(A223="","",IF(J223="",IF(O223="Due","Not verified - due","Not verified"),IF(M223&lt;&gt;0,"Discrepancy",IF(L223="Working","Verified OK","Verified - "&amp;IF(L223="","condition not noted",L223)))))</f>
        <v/>
      </c>
      <c r="Q223" s="8"/>
    </row>
    <row r="224" customFormat="false" ht="15" hidden="false" customHeight="false" outlineLevel="0" collapsed="false">
      <c r="A224" s="21"/>
      <c r="B224" s="8"/>
      <c r="C224" s="8"/>
      <c r="D224" s="8"/>
      <c r="E224" s="8"/>
      <c r="F224" s="18"/>
      <c r="G224" s="19"/>
      <c r="H224" s="17"/>
      <c r="I224" s="18"/>
      <c r="J224" s="17"/>
      <c r="K224" s="8"/>
      <c r="L224" s="8"/>
      <c r="M224" s="22" t="str">
        <f aca="false">IF(OR(A224="",J224=""),"",N(I224)-N(F224))</f>
        <v/>
      </c>
      <c r="N224" s="23" t="str">
        <f aca="false">IF(M224="","",IF(N(F224)=0,0,G224/F224*M224))</f>
        <v/>
      </c>
      <c r="O224" s="10" t="str">
        <f aca="false">IF(A224="","",IF(OR(H224="",EDATE(H224,12*Settings!$C$7)&lt;=Settings!$C$6),"Due","Not due"))</f>
        <v/>
      </c>
      <c r="P224" s="10" t="str">
        <f aca="false">IF(A224="","",IF(J224="",IF(O224="Due","Not verified - due","Not verified"),IF(M224&lt;&gt;0,"Discrepancy",IF(L224="Working","Verified OK","Verified - "&amp;IF(L224="","condition not noted",L224)))))</f>
        <v/>
      </c>
      <c r="Q224" s="8"/>
    </row>
    <row r="225" customFormat="false" ht="15" hidden="false" customHeight="false" outlineLevel="0" collapsed="false">
      <c r="A225" s="21"/>
      <c r="B225" s="8"/>
      <c r="C225" s="8"/>
      <c r="D225" s="8"/>
      <c r="E225" s="8"/>
      <c r="F225" s="18"/>
      <c r="G225" s="19"/>
      <c r="H225" s="17"/>
      <c r="I225" s="18"/>
      <c r="J225" s="17"/>
      <c r="K225" s="8"/>
      <c r="L225" s="8"/>
      <c r="M225" s="22" t="str">
        <f aca="false">IF(OR(A225="",J225=""),"",N(I225)-N(F225))</f>
        <v/>
      </c>
      <c r="N225" s="23" t="str">
        <f aca="false">IF(M225="","",IF(N(F225)=0,0,G225/F225*M225))</f>
        <v/>
      </c>
      <c r="O225" s="10" t="str">
        <f aca="false">IF(A225="","",IF(OR(H225="",EDATE(H225,12*Settings!$C$7)&lt;=Settings!$C$6),"Due","Not due"))</f>
        <v/>
      </c>
      <c r="P225" s="10" t="str">
        <f aca="false">IF(A225="","",IF(J225="",IF(O225="Due","Not verified - due","Not verified"),IF(M225&lt;&gt;0,"Discrepancy",IF(L225="Working","Verified OK","Verified - "&amp;IF(L225="","condition not noted",L225)))))</f>
        <v/>
      </c>
      <c r="Q225" s="8"/>
    </row>
    <row r="226" customFormat="false" ht="15" hidden="false" customHeight="false" outlineLevel="0" collapsed="false">
      <c r="A226" s="21"/>
      <c r="B226" s="8"/>
      <c r="C226" s="8"/>
      <c r="D226" s="8"/>
      <c r="E226" s="8"/>
      <c r="F226" s="18"/>
      <c r="G226" s="19"/>
      <c r="H226" s="17"/>
      <c r="I226" s="18"/>
      <c r="J226" s="17"/>
      <c r="K226" s="8"/>
      <c r="L226" s="8"/>
      <c r="M226" s="22" t="str">
        <f aca="false">IF(OR(A226="",J226=""),"",N(I226)-N(F226))</f>
        <v/>
      </c>
      <c r="N226" s="23" t="str">
        <f aca="false">IF(M226="","",IF(N(F226)=0,0,G226/F226*M226))</f>
        <v/>
      </c>
      <c r="O226" s="10" t="str">
        <f aca="false">IF(A226="","",IF(OR(H226="",EDATE(H226,12*Settings!$C$7)&lt;=Settings!$C$6),"Due","Not due"))</f>
        <v/>
      </c>
      <c r="P226" s="10" t="str">
        <f aca="false">IF(A226="","",IF(J226="",IF(O226="Due","Not verified - due","Not verified"),IF(M226&lt;&gt;0,"Discrepancy",IF(L226="Working","Verified OK","Verified - "&amp;IF(L226="","condition not noted",L226)))))</f>
        <v/>
      </c>
      <c r="Q226" s="8"/>
    </row>
    <row r="227" customFormat="false" ht="15" hidden="false" customHeight="false" outlineLevel="0" collapsed="false">
      <c r="A227" s="21"/>
      <c r="B227" s="8"/>
      <c r="C227" s="8"/>
      <c r="D227" s="8"/>
      <c r="E227" s="8"/>
      <c r="F227" s="18"/>
      <c r="G227" s="19"/>
      <c r="H227" s="17"/>
      <c r="I227" s="18"/>
      <c r="J227" s="17"/>
      <c r="K227" s="8"/>
      <c r="L227" s="8"/>
      <c r="M227" s="22" t="str">
        <f aca="false">IF(OR(A227="",J227=""),"",N(I227)-N(F227))</f>
        <v/>
      </c>
      <c r="N227" s="23" t="str">
        <f aca="false">IF(M227="","",IF(N(F227)=0,0,G227/F227*M227))</f>
        <v/>
      </c>
      <c r="O227" s="10" t="str">
        <f aca="false">IF(A227="","",IF(OR(H227="",EDATE(H227,12*Settings!$C$7)&lt;=Settings!$C$6),"Due","Not due"))</f>
        <v/>
      </c>
      <c r="P227" s="10" t="str">
        <f aca="false">IF(A227="","",IF(J227="",IF(O227="Due","Not verified - due","Not verified"),IF(M227&lt;&gt;0,"Discrepancy",IF(L227="Working","Verified OK","Verified - "&amp;IF(L227="","condition not noted",L227)))))</f>
        <v/>
      </c>
      <c r="Q227" s="8"/>
    </row>
    <row r="228" customFormat="false" ht="15" hidden="false" customHeight="false" outlineLevel="0" collapsed="false">
      <c r="A228" s="21"/>
      <c r="B228" s="8"/>
      <c r="C228" s="8"/>
      <c r="D228" s="8"/>
      <c r="E228" s="8"/>
      <c r="F228" s="18"/>
      <c r="G228" s="19"/>
      <c r="H228" s="17"/>
      <c r="I228" s="18"/>
      <c r="J228" s="17"/>
      <c r="K228" s="8"/>
      <c r="L228" s="8"/>
      <c r="M228" s="22" t="str">
        <f aca="false">IF(OR(A228="",J228=""),"",N(I228)-N(F228))</f>
        <v/>
      </c>
      <c r="N228" s="23" t="str">
        <f aca="false">IF(M228="","",IF(N(F228)=0,0,G228/F228*M228))</f>
        <v/>
      </c>
      <c r="O228" s="10" t="str">
        <f aca="false">IF(A228="","",IF(OR(H228="",EDATE(H228,12*Settings!$C$7)&lt;=Settings!$C$6),"Due","Not due"))</f>
        <v/>
      </c>
      <c r="P228" s="10" t="str">
        <f aca="false">IF(A228="","",IF(J228="",IF(O228="Due","Not verified - due","Not verified"),IF(M228&lt;&gt;0,"Discrepancy",IF(L228="Working","Verified OK","Verified - "&amp;IF(L228="","condition not noted",L228)))))</f>
        <v/>
      </c>
      <c r="Q228" s="8"/>
    </row>
    <row r="229" customFormat="false" ht="15" hidden="false" customHeight="false" outlineLevel="0" collapsed="false">
      <c r="A229" s="21"/>
      <c r="B229" s="8"/>
      <c r="C229" s="8"/>
      <c r="D229" s="8"/>
      <c r="E229" s="8"/>
      <c r="F229" s="18"/>
      <c r="G229" s="19"/>
      <c r="H229" s="17"/>
      <c r="I229" s="18"/>
      <c r="J229" s="17"/>
      <c r="K229" s="8"/>
      <c r="L229" s="8"/>
      <c r="M229" s="22" t="str">
        <f aca="false">IF(OR(A229="",J229=""),"",N(I229)-N(F229))</f>
        <v/>
      </c>
      <c r="N229" s="23" t="str">
        <f aca="false">IF(M229="","",IF(N(F229)=0,0,G229/F229*M229))</f>
        <v/>
      </c>
      <c r="O229" s="10" t="str">
        <f aca="false">IF(A229="","",IF(OR(H229="",EDATE(H229,12*Settings!$C$7)&lt;=Settings!$C$6),"Due","Not due"))</f>
        <v/>
      </c>
      <c r="P229" s="10" t="str">
        <f aca="false">IF(A229="","",IF(J229="",IF(O229="Due","Not verified - due","Not verified"),IF(M229&lt;&gt;0,"Discrepancy",IF(L229="Working","Verified OK","Verified - "&amp;IF(L229="","condition not noted",L229)))))</f>
        <v/>
      </c>
      <c r="Q229" s="8"/>
    </row>
    <row r="230" customFormat="false" ht="15" hidden="false" customHeight="false" outlineLevel="0" collapsed="false">
      <c r="A230" s="21"/>
      <c r="B230" s="8"/>
      <c r="C230" s="8"/>
      <c r="D230" s="8"/>
      <c r="E230" s="8"/>
      <c r="F230" s="18"/>
      <c r="G230" s="19"/>
      <c r="H230" s="17"/>
      <c r="I230" s="18"/>
      <c r="J230" s="17"/>
      <c r="K230" s="8"/>
      <c r="L230" s="8"/>
      <c r="M230" s="22" t="str">
        <f aca="false">IF(OR(A230="",J230=""),"",N(I230)-N(F230))</f>
        <v/>
      </c>
      <c r="N230" s="23" t="str">
        <f aca="false">IF(M230="","",IF(N(F230)=0,0,G230/F230*M230))</f>
        <v/>
      </c>
      <c r="O230" s="10" t="str">
        <f aca="false">IF(A230="","",IF(OR(H230="",EDATE(H230,12*Settings!$C$7)&lt;=Settings!$C$6),"Due","Not due"))</f>
        <v/>
      </c>
      <c r="P230" s="10" t="str">
        <f aca="false">IF(A230="","",IF(J230="",IF(O230="Due","Not verified - due","Not verified"),IF(M230&lt;&gt;0,"Discrepancy",IF(L230="Working","Verified OK","Verified - "&amp;IF(L230="","condition not noted",L230)))))</f>
        <v/>
      </c>
      <c r="Q230" s="8"/>
    </row>
    <row r="231" customFormat="false" ht="15" hidden="false" customHeight="false" outlineLevel="0" collapsed="false">
      <c r="A231" s="21"/>
      <c r="B231" s="8"/>
      <c r="C231" s="8"/>
      <c r="D231" s="8"/>
      <c r="E231" s="8"/>
      <c r="F231" s="18"/>
      <c r="G231" s="19"/>
      <c r="H231" s="17"/>
      <c r="I231" s="18"/>
      <c r="J231" s="17"/>
      <c r="K231" s="8"/>
      <c r="L231" s="8"/>
      <c r="M231" s="22" t="str">
        <f aca="false">IF(OR(A231="",J231=""),"",N(I231)-N(F231))</f>
        <v/>
      </c>
      <c r="N231" s="23" t="str">
        <f aca="false">IF(M231="","",IF(N(F231)=0,0,G231/F231*M231))</f>
        <v/>
      </c>
      <c r="O231" s="10" t="str">
        <f aca="false">IF(A231="","",IF(OR(H231="",EDATE(H231,12*Settings!$C$7)&lt;=Settings!$C$6),"Due","Not due"))</f>
        <v/>
      </c>
      <c r="P231" s="10" t="str">
        <f aca="false">IF(A231="","",IF(J231="",IF(O231="Due","Not verified - due","Not verified"),IF(M231&lt;&gt;0,"Discrepancy",IF(L231="Working","Verified OK","Verified - "&amp;IF(L231="","condition not noted",L231)))))</f>
        <v/>
      </c>
      <c r="Q231" s="8"/>
    </row>
    <row r="232" customFormat="false" ht="15" hidden="false" customHeight="false" outlineLevel="0" collapsed="false">
      <c r="A232" s="21"/>
      <c r="B232" s="8"/>
      <c r="C232" s="8"/>
      <c r="D232" s="8"/>
      <c r="E232" s="8"/>
      <c r="F232" s="18"/>
      <c r="G232" s="19"/>
      <c r="H232" s="17"/>
      <c r="I232" s="18"/>
      <c r="J232" s="17"/>
      <c r="K232" s="8"/>
      <c r="L232" s="8"/>
      <c r="M232" s="22" t="str">
        <f aca="false">IF(OR(A232="",J232=""),"",N(I232)-N(F232))</f>
        <v/>
      </c>
      <c r="N232" s="23" t="str">
        <f aca="false">IF(M232="","",IF(N(F232)=0,0,G232/F232*M232))</f>
        <v/>
      </c>
      <c r="O232" s="10" t="str">
        <f aca="false">IF(A232="","",IF(OR(H232="",EDATE(H232,12*Settings!$C$7)&lt;=Settings!$C$6),"Due","Not due"))</f>
        <v/>
      </c>
      <c r="P232" s="10" t="str">
        <f aca="false">IF(A232="","",IF(J232="",IF(O232="Due","Not verified - due","Not verified"),IF(M232&lt;&gt;0,"Discrepancy",IF(L232="Working","Verified OK","Verified - "&amp;IF(L232="","condition not noted",L232)))))</f>
        <v/>
      </c>
      <c r="Q232" s="8"/>
    </row>
    <row r="233" customFormat="false" ht="15" hidden="false" customHeight="false" outlineLevel="0" collapsed="false">
      <c r="A233" s="21"/>
      <c r="B233" s="8"/>
      <c r="C233" s="8"/>
      <c r="D233" s="8"/>
      <c r="E233" s="8"/>
      <c r="F233" s="18"/>
      <c r="G233" s="19"/>
      <c r="H233" s="17"/>
      <c r="I233" s="18"/>
      <c r="J233" s="17"/>
      <c r="K233" s="8"/>
      <c r="L233" s="8"/>
      <c r="M233" s="22" t="str">
        <f aca="false">IF(OR(A233="",J233=""),"",N(I233)-N(F233))</f>
        <v/>
      </c>
      <c r="N233" s="23" t="str">
        <f aca="false">IF(M233="","",IF(N(F233)=0,0,G233/F233*M233))</f>
        <v/>
      </c>
      <c r="O233" s="10" t="str">
        <f aca="false">IF(A233="","",IF(OR(H233="",EDATE(H233,12*Settings!$C$7)&lt;=Settings!$C$6),"Due","Not due"))</f>
        <v/>
      </c>
      <c r="P233" s="10" t="str">
        <f aca="false">IF(A233="","",IF(J233="",IF(O233="Due","Not verified - due","Not verified"),IF(M233&lt;&gt;0,"Discrepancy",IF(L233="Working","Verified OK","Verified - "&amp;IF(L233="","condition not noted",L233)))))</f>
        <v/>
      </c>
      <c r="Q233" s="8"/>
    </row>
    <row r="234" customFormat="false" ht="15" hidden="false" customHeight="false" outlineLevel="0" collapsed="false">
      <c r="A234" s="21"/>
      <c r="B234" s="8"/>
      <c r="C234" s="8"/>
      <c r="D234" s="8"/>
      <c r="E234" s="8"/>
      <c r="F234" s="18"/>
      <c r="G234" s="19"/>
      <c r="H234" s="17"/>
      <c r="I234" s="18"/>
      <c r="J234" s="17"/>
      <c r="K234" s="8"/>
      <c r="L234" s="8"/>
      <c r="M234" s="22" t="str">
        <f aca="false">IF(OR(A234="",J234=""),"",N(I234)-N(F234))</f>
        <v/>
      </c>
      <c r="N234" s="23" t="str">
        <f aca="false">IF(M234="","",IF(N(F234)=0,0,G234/F234*M234))</f>
        <v/>
      </c>
      <c r="O234" s="10" t="str">
        <f aca="false">IF(A234="","",IF(OR(H234="",EDATE(H234,12*Settings!$C$7)&lt;=Settings!$C$6),"Due","Not due"))</f>
        <v/>
      </c>
      <c r="P234" s="10" t="str">
        <f aca="false">IF(A234="","",IF(J234="",IF(O234="Due","Not verified - due","Not verified"),IF(M234&lt;&gt;0,"Discrepancy",IF(L234="Working","Verified OK","Verified - "&amp;IF(L234="","condition not noted",L234)))))</f>
        <v/>
      </c>
      <c r="Q234" s="8"/>
    </row>
    <row r="235" customFormat="false" ht="15" hidden="false" customHeight="false" outlineLevel="0" collapsed="false">
      <c r="A235" s="21"/>
      <c r="B235" s="8"/>
      <c r="C235" s="8"/>
      <c r="D235" s="8"/>
      <c r="E235" s="8"/>
      <c r="F235" s="18"/>
      <c r="G235" s="19"/>
      <c r="H235" s="17"/>
      <c r="I235" s="18"/>
      <c r="J235" s="17"/>
      <c r="K235" s="8"/>
      <c r="L235" s="8"/>
      <c r="M235" s="22" t="str">
        <f aca="false">IF(OR(A235="",J235=""),"",N(I235)-N(F235))</f>
        <v/>
      </c>
      <c r="N235" s="23" t="str">
        <f aca="false">IF(M235="","",IF(N(F235)=0,0,G235/F235*M235))</f>
        <v/>
      </c>
      <c r="O235" s="10" t="str">
        <f aca="false">IF(A235="","",IF(OR(H235="",EDATE(H235,12*Settings!$C$7)&lt;=Settings!$C$6),"Due","Not due"))</f>
        <v/>
      </c>
      <c r="P235" s="10" t="str">
        <f aca="false">IF(A235="","",IF(J235="",IF(O235="Due","Not verified - due","Not verified"),IF(M235&lt;&gt;0,"Discrepancy",IF(L235="Working","Verified OK","Verified - "&amp;IF(L235="","condition not noted",L235)))))</f>
        <v/>
      </c>
      <c r="Q235" s="8"/>
    </row>
    <row r="236" customFormat="false" ht="15" hidden="false" customHeight="false" outlineLevel="0" collapsed="false">
      <c r="A236" s="21"/>
      <c r="B236" s="8"/>
      <c r="C236" s="8"/>
      <c r="D236" s="8"/>
      <c r="E236" s="8"/>
      <c r="F236" s="18"/>
      <c r="G236" s="19"/>
      <c r="H236" s="17"/>
      <c r="I236" s="18"/>
      <c r="J236" s="17"/>
      <c r="K236" s="8"/>
      <c r="L236" s="8"/>
      <c r="M236" s="22" t="str">
        <f aca="false">IF(OR(A236="",J236=""),"",N(I236)-N(F236))</f>
        <v/>
      </c>
      <c r="N236" s="23" t="str">
        <f aca="false">IF(M236="","",IF(N(F236)=0,0,G236/F236*M236))</f>
        <v/>
      </c>
      <c r="O236" s="10" t="str">
        <f aca="false">IF(A236="","",IF(OR(H236="",EDATE(H236,12*Settings!$C$7)&lt;=Settings!$C$6),"Due","Not due"))</f>
        <v/>
      </c>
      <c r="P236" s="10" t="str">
        <f aca="false">IF(A236="","",IF(J236="",IF(O236="Due","Not verified - due","Not verified"),IF(M236&lt;&gt;0,"Discrepancy",IF(L236="Working","Verified OK","Verified - "&amp;IF(L236="","condition not noted",L236)))))</f>
        <v/>
      </c>
      <c r="Q236" s="8"/>
    </row>
    <row r="237" customFormat="false" ht="15" hidden="false" customHeight="false" outlineLevel="0" collapsed="false">
      <c r="A237" s="21"/>
      <c r="B237" s="8"/>
      <c r="C237" s="8"/>
      <c r="D237" s="8"/>
      <c r="E237" s="8"/>
      <c r="F237" s="18"/>
      <c r="G237" s="19"/>
      <c r="H237" s="17"/>
      <c r="I237" s="18"/>
      <c r="J237" s="17"/>
      <c r="K237" s="8"/>
      <c r="L237" s="8"/>
      <c r="M237" s="22" t="str">
        <f aca="false">IF(OR(A237="",J237=""),"",N(I237)-N(F237))</f>
        <v/>
      </c>
      <c r="N237" s="23" t="str">
        <f aca="false">IF(M237="","",IF(N(F237)=0,0,G237/F237*M237))</f>
        <v/>
      </c>
      <c r="O237" s="10" t="str">
        <f aca="false">IF(A237="","",IF(OR(H237="",EDATE(H237,12*Settings!$C$7)&lt;=Settings!$C$6),"Due","Not due"))</f>
        <v/>
      </c>
      <c r="P237" s="10" t="str">
        <f aca="false">IF(A237="","",IF(J237="",IF(O237="Due","Not verified - due","Not verified"),IF(M237&lt;&gt;0,"Discrepancy",IF(L237="Working","Verified OK","Verified - "&amp;IF(L237="","condition not noted",L237)))))</f>
        <v/>
      </c>
      <c r="Q237" s="8"/>
    </row>
    <row r="238" customFormat="false" ht="15" hidden="false" customHeight="false" outlineLevel="0" collapsed="false">
      <c r="A238" s="21"/>
      <c r="B238" s="8"/>
      <c r="C238" s="8"/>
      <c r="D238" s="8"/>
      <c r="E238" s="8"/>
      <c r="F238" s="18"/>
      <c r="G238" s="19"/>
      <c r="H238" s="17"/>
      <c r="I238" s="18"/>
      <c r="J238" s="17"/>
      <c r="K238" s="8"/>
      <c r="L238" s="8"/>
      <c r="M238" s="22" t="str">
        <f aca="false">IF(OR(A238="",J238=""),"",N(I238)-N(F238))</f>
        <v/>
      </c>
      <c r="N238" s="23" t="str">
        <f aca="false">IF(M238="","",IF(N(F238)=0,0,G238/F238*M238))</f>
        <v/>
      </c>
      <c r="O238" s="10" t="str">
        <f aca="false">IF(A238="","",IF(OR(H238="",EDATE(H238,12*Settings!$C$7)&lt;=Settings!$C$6),"Due","Not due"))</f>
        <v/>
      </c>
      <c r="P238" s="10" t="str">
        <f aca="false">IF(A238="","",IF(J238="",IF(O238="Due","Not verified - due","Not verified"),IF(M238&lt;&gt;0,"Discrepancy",IF(L238="Working","Verified OK","Verified - "&amp;IF(L238="","condition not noted",L238)))))</f>
        <v/>
      </c>
      <c r="Q238" s="8"/>
    </row>
    <row r="239" customFormat="false" ht="15" hidden="false" customHeight="false" outlineLevel="0" collapsed="false">
      <c r="A239" s="21"/>
      <c r="B239" s="8"/>
      <c r="C239" s="8"/>
      <c r="D239" s="8"/>
      <c r="E239" s="8"/>
      <c r="F239" s="18"/>
      <c r="G239" s="19"/>
      <c r="H239" s="17"/>
      <c r="I239" s="18"/>
      <c r="J239" s="17"/>
      <c r="K239" s="8"/>
      <c r="L239" s="8"/>
      <c r="M239" s="22" t="str">
        <f aca="false">IF(OR(A239="",J239=""),"",N(I239)-N(F239))</f>
        <v/>
      </c>
      <c r="N239" s="23" t="str">
        <f aca="false">IF(M239="","",IF(N(F239)=0,0,G239/F239*M239))</f>
        <v/>
      </c>
      <c r="O239" s="10" t="str">
        <f aca="false">IF(A239="","",IF(OR(H239="",EDATE(H239,12*Settings!$C$7)&lt;=Settings!$C$6),"Due","Not due"))</f>
        <v/>
      </c>
      <c r="P239" s="10" t="str">
        <f aca="false">IF(A239="","",IF(J239="",IF(O239="Due","Not verified - due","Not verified"),IF(M239&lt;&gt;0,"Discrepancy",IF(L239="Working","Verified OK","Verified - "&amp;IF(L239="","condition not noted",L239)))))</f>
        <v/>
      </c>
      <c r="Q239" s="8"/>
    </row>
    <row r="240" customFormat="false" ht="15" hidden="false" customHeight="false" outlineLevel="0" collapsed="false">
      <c r="A240" s="21"/>
      <c r="B240" s="8"/>
      <c r="C240" s="8"/>
      <c r="D240" s="8"/>
      <c r="E240" s="8"/>
      <c r="F240" s="18"/>
      <c r="G240" s="19"/>
      <c r="H240" s="17"/>
      <c r="I240" s="18"/>
      <c r="J240" s="17"/>
      <c r="K240" s="8"/>
      <c r="L240" s="8"/>
      <c r="M240" s="22" t="str">
        <f aca="false">IF(OR(A240="",J240=""),"",N(I240)-N(F240))</f>
        <v/>
      </c>
      <c r="N240" s="23" t="str">
        <f aca="false">IF(M240="","",IF(N(F240)=0,0,G240/F240*M240))</f>
        <v/>
      </c>
      <c r="O240" s="10" t="str">
        <f aca="false">IF(A240="","",IF(OR(H240="",EDATE(H240,12*Settings!$C$7)&lt;=Settings!$C$6),"Due","Not due"))</f>
        <v/>
      </c>
      <c r="P240" s="10" t="str">
        <f aca="false">IF(A240="","",IF(J240="",IF(O240="Due","Not verified - due","Not verified"),IF(M240&lt;&gt;0,"Discrepancy",IF(L240="Working","Verified OK","Verified - "&amp;IF(L240="","condition not noted",L240)))))</f>
        <v/>
      </c>
      <c r="Q240" s="8"/>
    </row>
    <row r="241" customFormat="false" ht="15" hidden="false" customHeight="false" outlineLevel="0" collapsed="false">
      <c r="A241" s="21"/>
      <c r="B241" s="8"/>
      <c r="C241" s="8"/>
      <c r="D241" s="8"/>
      <c r="E241" s="8"/>
      <c r="F241" s="18"/>
      <c r="G241" s="19"/>
      <c r="H241" s="17"/>
      <c r="I241" s="18"/>
      <c r="J241" s="17"/>
      <c r="K241" s="8"/>
      <c r="L241" s="8"/>
      <c r="M241" s="22" t="str">
        <f aca="false">IF(OR(A241="",J241=""),"",N(I241)-N(F241))</f>
        <v/>
      </c>
      <c r="N241" s="23" t="str">
        <f aca="false">IF(M241="","",IF(N(F241)=0,0,G241/F241*M241))</f>
        <v/>
      </c>
      <c r="O241" s="10" t="str">
        <f aca="false">IF(A241="","",IF(OR(H241="",EDATE(H241,12*Settings!$C$7)&lt;=Settings!$C$6),"Due","Not due"))</f>
        <v/>
      </c>
      <c r="P241" s="10" t="str">
        <f aca="false">IF(A241="","",IF(J241="",IF(O241="Due","Not verified - due","Not verified"),IF(M241&lt;&gt;0,"Discrepancy",IF(L241="Working","Verified OK","Verified - "&amp;IF(L241="","condition not noted",L241)))))</f>
        <v/>
      </c>
      <c r="Q241" s="8"/>
    </row>
    <row r="242" customFormat="false" ht="15" hidden="false" customHeight="false" outlineLevel="0" collapsed="false">
      <c r="A242" s="21"/>
      <c r="B242" s="8"/>
      <c r="C242" s="8"/>
      <c r="D242" s="8"/>
      <c r="E242" s="8"/>
      <c r="F242" s="18"/>
      <c r="G242" s="19"/>
      <c r="H242" s="17"/>
      <c r="I242" s="18"/>
      <c r="J242" s="17"/>
      <c r="K242" s="8"/>
      <c r="L242" s="8"/>
      <c r="M242" s="22" t="str">
        <f aca="false">IF(OR(A242="",J242=""),"",N(I242)-N(F242))</f>
        <v/>
      </c>
      <c r="N242" s="23" t="str">
        <f aca="false">IF(M242="","",IF(N(F242)=0,0,G242/F242*M242))</f>
        <v/>
      </c>
      <c r="O242" s="10" t="str">
        <f aca="false">IF(A242="","",IF(OR(H242="",EDATE(H242,12*Settings!$C$7)&lt;=Settings!$C$6),"Due","Not due"))</f>
        <v/>
      </c>
      <c r="P242" s="10" t="str">
        <f aca="false">IF(A242="","",IF(J242="",IF(O242="Due","Not verified - due","Not verified"),IF(M242&lt;&gt;0,"Discrepancy",IF(L242="Working","Verified OK","Verified - "&amp;IF(L242="","condition not noted",L242)))))</f>
        <v/>
      </c>
      <c r="Q242" s="8"/>
    </row>
    <row r="243" customFormat="false" ht="15" hidden="false" customHeight="false" outlineLevel="0" collapsed="false">
      <c r="A243" s="21"/>
      <c r="B243" s="8"/>
      <c r="C243" s="8"/>
      <c r="D243" s="8"/>
      <c r="E243" s="8"/>
      <c r="F243" s="18"/>
      <c r="G243" s="19"/>
      <c r="H243" s="17"/>
      <c r="I243" s="18"/>
      <c r="J243" s="17"/>
      <c r="K243" s="8"/>
      <c r="L243" s="8"/>
      <c r="M243" s="22" t="str">
        <f aca="false">IF(OR(A243="",J243=""),"",N(I243)-N(F243))</f>
        <v/>
      </c>
      <c r="N243" s="23" t="str">
        <f aca="false">IF(M243="","",IF(N(F243)=0,0,G243/F243*M243))</f>
        <v/>
      </c>
      <c r="O243" s="10" t="str">
        <f aca="false">IF(A243="","",IF(OR(H243="",EDATE(H243,12*Settings!$C$7)&lt;=Settings!$C$6),"Due","Not due"))</f>
        <v/>
      </c>
      <c r="P243" s="10" t="str">
        <f aca="false">IF(A243="","",IF(J243="",IF(O243="Due","Not verified - due","Not verified"),IF(M243&lt;&gt;0,"Discrepancy",IF(L243="Working","Verified OK","Verified - "&amp;IF(L243="","condition not noted",L243)))))</f>
        <v/>
      </c>
      <c r="Q243" s="8"/>
    </row>
    <row r="244" customFormat="false" ht="15" hidden="false" customHeight="false" outlineLevel="0" collapsed="false">
      <c r="A244" s="21"/>
      <c r="B244" s="8"/>
      <c r="C244" s="8"/>
      <c r="D244" s="8"/>
      <c r="E244" s="8"/>
      <c r="F244" s="18"/>
      <c r="G244" s="19"/>
      <c r="H244" s="17"/>
      <c r="I244" s="18"/>
      <c r="J244" s="17"/>
      <c r="K244" s="8"/>
      <c r="L244" s="8"/>
      <c r="M244" s="22" t="str">
        <f aca="false">IF(OR(A244="",J244=""),"",N(I244)-N(F244))</f>
        <v/>
      </c>
      <c r="N244" s="23" t="str">
        <f aca="false">IF(M244="","",IF(N(F244)=0,0,G244/F244*M244))</f>
        <v/>
      </c>
      <c r="O244" s="10" t="str">
        <f aca="false">IF(A244="","",IF(OR(H244="",EDATE(H244,12*Settings!$C$7)&lt;=Settings!$C$6),"Due","Not due"))</f>
        <v/>
      </c>
      <c r="P244" s="10" t="str">
        <f aca="false">IF(A244="","",IF(J244="",IF(O244="Due","Not verified - due","Not verified"),IF(M244&lt;&gt;0,"Discrepancy",IF(L244="Working","Verified OK","Verified - "&amp;IF(L244="","condition not noted",L244)))))</f>
        <v/>
      </c>
      <c r="Q244" s="8"/>
    </row>
    <row r="245" customFormat="false" ht="15" hidden="false" customHeight="false" outlineLevel="0" collapsed="false">
      <c r="A245" s="21"/>
      <c r="B245" s="8"/>
      <c r="C245" s="8"/>
      <c r="D245" s="8"/>
      <c r="E245" s="8"/>
      <c r="F245" s="18"/>
      <c r="G245" s="19"/>
      <c r="H245" s="17"/>
      <c r="I245" s="18"/>
      <c r="J245" s="17"/>
      <c r="K245" s="8"/>
      <c r="L245" s="8"/>
      <c r="M245" s="22" t="str">
        <f aca="false">IF(OR(A245="",J245=""),"",N(I245)-N(F245))</f>
        <v/>
      </c>
      <c r="N245" s="23" t="str">
        <f aca="false">IF(M245="","",IF(N(F245)=0,0,G245/F245*M245))</f>
        <v/>
      </c>
      <c r="O245" s="10" t="str">
        <f aca="false">IF(A245="","",IF(OR(H245="",EDATE(H245,12*Settings!$C$7)&lt;=Settings!$C$6),"Due","Not due"))</f>
        <v/>
      </c>
      <c r="P245" s="10" t="str">
        <f aca="false">IF(A245="","",IF(J245="",IF(O245="Due","Not verified - due","Not verified"),IF(M245&lt;&gt;0,"Discrepancy",IF(L245="Working","Verified OK","Verified - "&amp;IF(L245="","condition not noted",L245)))))</f>
        <v/>
      </c>
      <c r="Q245" s="8"/>
    </row>
    <row r="246" customFormat="false" ht="15" hidden="false" customHeight="false" outlineLevel="0" collapsed="false">
      <c r="A246" s="21"/>
      <c r="B246" s="8"/>
      <c r="C246" s="8"/>
      <c r="D246" s="8"/>
      <c r="E246" s="8"/>
      <c r="F246" s="18"/>
      <c r="G246" s="19"/>
      <c r="H246" s="17"/>
      <c r="I246" s="18"/>
      <c r="J246" s="17"/>
      <c r="K246" s="8"/>
      <c r="L246" s="8"/>
      <c r="M246" s="22" t="str">
        <f aca="false">IF(OR(A246="",J246=""),"",N(I246)-N(F246))</f>
        <v/>
      </c>
      <c r="N246" s="23" t="str">
        <f aca="false">IF(M246="","",IF(N(F246)=0,0,G246/F246*M246))</f>
        <v/>
      </c>
      <c r="O246" s="10" t="str">
        <f aca="false">IF(A246="","",IF(OR(H246="",EDATE(H246,12*Settings!$C$7)&lt;=Settings!$C$6),"Due","Not due"))</f>
        <v/>
      </c>
      <c r="P246" s="10" t="str">
        <f aca="false">IF(A246="","",IF(J246="",IF(O246="Due","Not verified - due","Not verified"),IF(M246&lt;&gt;0,"Discrepancy",IF(L246="Working","Verified OK","Verified - "&amp;IF(L246="","condition not noted",L246)))))</f>
        <v/>
      </c>
      <c r="Q246" s="8"/>
    </row>
    <row r="247" customFormat="false" ht="15" hidden="false" customHeight="false" outlineLevel="0" collapsed="false">
      <c r="A247" s="21"/>
      <c r="B247" s="8"/>
      <c r="C247" s="8"/>
      <c r="D247" s="8"/>
      <c r="E247" s="8"/>
      <c r="F247" s="18"/>
      <c r="G247" s="19"/>
      <c r="H247" s="17"/>
      <c r="I247" s="18"/>
      <c r="J247" s="17"/>
      <c r="K247" s="8"/>
      <c r="L247" s="8"/>
      <c r="M247" s="22" t="str">
        <f aca="false">IF(OR(A247="",J247=""),"",N(I247)-N(F247))</f>
        <v/>
      </c>
      <c r="N247" s="23" t="str">
        <f aca="false">IF(M247="","",IF(N(F247)=0,0,G247/F247*M247))</f>
        <v/>
      </c>
      <c r="O247" s="10" t="str">
        <f aca="false">IF(A247="","",IF(OR(H247="",EDATE(H247,12*Settings!$C$7)&lt;=Settings!$C$6),"Due","Not due"))</f>
        <v/>
      </c>
      <c r="P247" s="10" t="str">
        <f aca="false">IF(A247="","",IF(J247="",IF(O247="Due","Not verified - due","Not verified"),IF(M247&lt;&gt;0,"Discrepancy",IF(L247="Working","Verified OK","Verified - "&amp;IF(L247="","condition not noted",L247)))))</f>
        <v/>
      </c>
      <c r="Q247" s="8"/>
    </row>
    <row r="248" customFormat="false" ht="15" hidden="false" customHeight="false" outlineLevel="0" collapsed="false">
      <c r="A248" s="21"/>
      <c r="B248" s="8"/>
      <c r="C248" s="8"/>
      <c r="D248" s="8"/>
      <c r="E248" s="8"/>
      <c r="F248" s="18"/>
      <c r="G248" s="19"/>
      <c r="H248" s="17"/>
      <c r="I248" s="18"/>
      <c r="J248" s="17"/>
      <c r="K248" s="8"/>
      <c r="L248" s="8"/>
      <c r="M248" s="22" t="str">
        <f aca="false">IF(OR(A248="",J248=""),"",N(I248)-N(F248))</f>
        <v/>
      </c>
      <c r="N248" s="23" t="str">
        <f aca="false">IF(M248="","",IF(N(F248)=0,0,G248/F248*M248))</f>
        <v/>
      </c>
      <c r="O248" s="10" t="str">
        <f aca="false">IF(A248="","",IF(OR(H248="",EDATE(H248,12*Settings!$C$7)&lt;=Settings!$C$6),"Due","Not due"))</f>
        <v/>
      </c>
      <c r="P248" s="10" t="str">
        <f aca="false">IF(A248="","",IF(J248="",IF(O248="Due","Not verified - due","Not verified"),IF(M248&lt;&gt;0,"Discrepancy",IF(L248="Working","Verified OK","Verified - "&amp;IF(L248="","condition not noted",L248)))))</f>
        <v/>
      </c>
      <c r="Q248" s="8"/>
    </row>
    <row r="249" customFormat="false" ht="15" hidden="false" customHeight="false" outlineLevel="0" collapsed="false">
      <c r="A249" s="21"/>
      <c r="B249" s="8"/>
      <c r="C249" s="8"/>
      <c r="D249" s="8"/>
      <c r="E249" s="8"/>
      <c r="F249" s="18"/>
      <c r="G249" s="19"/>
      <c r="H249" s="17"/>
      <c r="I249" s="18"/>
      <c r="J249" s="17"/>
      <c r="K249" s="8"/>
      <c r="L249" s="8"/>
      <c r="M249" s="22" t="str">
        <f aca="false">IF(OR(A249="",J249=""),"",N(I249)-N(F249))</f>
        <v/>
      </c>
      <c r="N249" s="23" t="str">
        <f aca="false">IF(M249="","",IF(N(F249)=0,0,G249/F249*M249))</f>
        <v/>
      </c>
      <c r="O249" s="10" t="str">
        <f aca="false">IF(A249="","",IF(OR(H249="",EDATE(H249,12*Settings!$C$7)&lt;=Settings!$C$6),"Due","Not due"))</f>
        <v/>
      </c>
      <c r="P249" s="10" t="str">
        <f aca="false">IF(A249="","",IF(J249="",IF(O249="Due","Not verified - due","Not verified"),IF(M249&lt;&gt;0,"Discrepancy",IF(L249="Working","Verified OK","Verified - "&amp;IF(L249="","condition not noted",L249)))))</f>
        <v/>
      </c>
      <c r="Q249" s="8"/>
    </row>
    <row r="250" customFormat="false" ht="15" hidden="false" customHeight="false" outlineLevel="0" collapsed="false">
      <c r="A250" s="21"/>
      <c r="B250" s="8"/>
      <c r="C250" s="8"/>
      <c r="D250" s="8"/>
      <c r="E250" s="8"/>
      <c r="F250" s="18"/>
      <c r="G250" s="19"/>
      <c r="H250" s="17"/>
      <c r="I250" s="18"/>
      <c r="J250" s="17"/>
      <c r="K250" s="8"/>
      <c r="L250" s="8"/>
      <c r="M250" s="22" t="str">
        <f aca="false">IF(OR(A250="",J250=""),"",N(I250)-N(F250))</f>
        <v/>
      </c>
      <c r="N250" s="23" t="str">
        <f aca="false">IF(M250="","",IF(N(F250)=0,0,G250/F250*M250))</f>
        <v/>
      </c>
      <c r="O250" s="10" t="str">
        <f aca="false">IF(A250="","",IF(OR(H250="",EDATE(H250,12*Settings!$C$7)&lt;=Settings!$C$6),"Due","Not due"))</f>
        <v/>
      </c>
      <c r="P250" s="10" t="str">
        <f aca="false">IF(A250="","",IF(J250="",IF(O250="Due","Not verified - due","Not verified"),IF(M250&lt;&gt;0,"Discrepancy",IF(L250="Working","Verified OK","Verified - "&amp;IF(L250="","condition not noted",L250)))))</f>
        <v/>
      </c>
      <c r="Q250" s="8"/>
    </row>
    <row r="251" customFormat="false" ht="15" hidden="false" customHeight="false" outlineLevel="0" collapsed="false">
      <c r="A251" s="21"/>
      <c r="B251" s="8"/>
      <c r="C251" s="8"/>
      <c r="D251" s="8"/>
      <c r="E251" s="8"/>
      <c r="F251" s="18"/>
      <c r="G251" s="19"/>
      <c r="H251" s="17"/>
      <c r="I251" s="18"/>
      <c r="J251" s="17"/>
      <c r="K251" s="8"/>
      <c r="L251" s="8"/>
      <c r="M251" s="22" t="str">
        <f aca="false">IF(OR(A251="",J251=""),"",N(I251)-N(F251))</f>
        <v/>
      </c>
      <c r="N251" s="23" t="str">
        <f aca="false">IF(M251="","",IF(N(F251)=0,0,G251/F251*M251))</f>
        <v/>
      </c>
      <c r="O251" s="10" t="str">
        <f aca="false">IF(A251="","",IF(OR(H251="",EDATE(H251,12*Settings!$C$7)&lt;=Settings!$C$6),"Due","Not due"))</f>
        <v/>
      </c>
      <c r="P251" s="10" t="str">
        <f aca="false">IF(A251="","",IF(J251="",IF(O251="Due","Not verified - due","Not verified"),IF(M251&lt;&gt;0,"Discrepancy",IF(L251="Working","Verified OK","Verified - "&amp;IF(L251="","condition not noted",L251)))))</f>
        <v/>
      </c>
      <c r="Q251" s="8"/>
    </row>
    <row r="252" customFormat="false" ht="15" hidden="false" customHeight="false" outlineLevel="0" collapsed="false">
      <c r="A252" s="21"/>
      <c r="B252" s="8"/>
      <c r="C252" s="8"/>
      <c r="D252" s="8"/>
      <c r="E252" s="8"/>
      <c r="F252" s="18"/>
      <c r="G252" s="19"/>
      <c r="H252" s="17"/>
      <c r="I252" s="18"/>
      <c r="J252" s="17"/>
      <c r="K252" s="8"/>
      <c r="L252" s="8"/>
      <c r="M252" s="22" t="str">
        <f aca="false">IF(OR(A252="",J252=""),"",N(I252)-N(F252))</f>
        <v/>
      </c>
      <c r="N252" s="23" t="str">
        <f aca="false">IF(M252="","",IF(N(F252)=0,0,G252/F252*M252))</f>
        <v/>
      </c>
      <c r="O252" s="10" t="str">
        <f aca="false">IF(A252="","",IF(OR(H252="",EDATE(H252,12*Settings!$C$7)&lt;=Settings!$C$6),"Due","Not due"))</f>
        <v/>
      </c>
      <c r="P252" s="10" t="str">
        <f aca="false">IF(A252="","",IF(J252="",IF(O252="Due","Not verified - due","Not verified"),IF(M252&lt;&gt;0,"Discrepancy",IF(L252="Working","Verified OK","Verified - "&amp;IF(L252="","condition not noted",L252)))))</f>
        <v/>
      </c>
      <c r="Q252" s="8"/>
    </row>
    <row r="253" customFormat="false" ht="15" hidden="false" customHeight="false" outlineLevel="0" collapsed="false">
      <c r="A253" s="21"/>
      <c r="B253" s="8"/>
      <c r="C253" s="8"/>
      <c r="D253" s="8"/>
      <c r="E253" s="8"/>
      <c r="F253" s="18"/>
      <c r="G253" s="19"/>
      <c r="H253" s="17"/>
      <c r="I253" s="18"/>
      <c r="J253" s="17"/>
      <c r="K253" s="8"/>
      <c r="L253" s="8"/>
      <c r="M253" s="22" t="str">
        <f aca="false">IF(OR(A253="",J253=""),"",N(I253)-N(F253))</f>
        <v/>
      </c>
      <c r="N253" s="23" t="str">
        <f aca="false">IF(M253="","",IF(N(F253)=0,0,G253/F253*M253))</f>
        <v/>
      </c>
      <c r="O253" s="10" t="str">
        <f aca="false">IF(A253="","",IF(OR(H253="",EDATE(H253,12*Settings!$C$7)&lt;=Settings!$C$6),"Due","Not due"))</f>
        <v/>
      </c>
      <c r="P253" s="10" t="str">
        <f aca="false">IF(A253="","",IF(J253="",IF(O253="Due","Not verified - due","Not verified"),IF(M253&lt;&gt;0,"Discrepancy",IF(L253="Working","Verified OK","Verified - "&amp;IF(L253="","condition not noted",L253)))))</f>
        <v/>
      </c>
      <c r="Q253" s="8"/>
    </row>
    <row r="254" customFormat="false" ht="15" hidden="false" customHeight="false" outlineLevel="0" collapsed="false">
      <c r="A254" s="21"/>
      <c r="B254" s="8"/>
      <c r="C254" s="8"/>
      <c r="D254" s="8"/>
      <c r="E254" s="8"/>
      <c r="F254" s="18"/>
      <c r="G254" s="19"/>
      <c r="H254" s="17"/>
      <c r="I254" s="18"/>
      <c r="J254" s="17"/>
      <c r="K254" s="8"/>
      <c r="L254" s="8"/>
      <c r="M254" s="22" t="str">
        <f aca="false">IF(OR(A254="",J254=""),"",N(I254)-N(F254))</f>
        <v/>
      </c>
      <c r="N254" s="23" t="str">
        <f aca="false">IF(M254="","",IF(N(F254)=0,0,G254/F254*M254))</f>
        <v/>
      </c>
      <c r="O254" s="10" t="str">
        <f aca="false">IF(A254="","",IF(OR(H254="",EDATE(H254,12*Settings!$C$7)&lt;=Settings!$C$6),"Due","Not due"))</f>
        <v/>
      </c>
      <c r="P254" s="10" t="str">
        <f aca="false">IF(A254="","",IF(J254="",IF(O254="Due","Not verified - due","Not verified"),IF(M254&lt;&gt;0,"Discrepancy",IF(L254="Working","Verified OK","Verified - "&amp;IF(L254="","condition not noted",L254)))))</f>
        <v/>
      </c>
      <c r="Q254" s="8"/>
    </row>
    <row r="255" customFormat="false" ht="15" hidden="false" customHeight="false" outlineLevel="0" collapsed="false">
      <c r="A255" s="21"/>
      <c r="B255" s="8"/>
      <c r="C255" s="8"/>
      <c r="D255" s="8"/>
      <c r="E255" s="8"/>
      <c r="F255" s="18"/>
      <c r="G255" s="19"/>
      <c r="H255" s="17"/>
      <c r="I255" s="18"/>
      <c r="J255" s="17"/>
      <c r="K255" s="8"/>
      <c r="L255" s="8"/>
      <c r="M255" s="22" t="str">
        <f aca="false">IF(OR(A255="",J255=""),"",N(I255)-N(F255))</f>
        <v/>
      </c>
      <c r="N255" s="23" t="str">
        <f aca="false">IF(M255="","",IF(N(F255)=0,0,G255/F255*M255))</f>
        <v/>
      </c>
      <c r="O255" s="10" t="str">
        <f aca="false">IF(A255="","",IF(OR(H255="",EDATE(H255,12*Settings!$C$7)&lt;=Settings!$C$6),"Due","Not due"))</f>
        <v/>
      </c>
      <c r="P255" s="10" t="str">
        <f aca="false">IF(A255="","",IF(J255="",IF(O255="Due","Not verified - due","Not verified"),IF(M255&lt;&gt;0,"Discrepancy",IF(L255="Working","Verified OK","Verified - "&amp;IF(L255="","condition not noted",L255)))))</f>
        <v/>
      </c>
      <c r="Q255" s="8"/>
    </row>
    <row r="256" customFormat="false" ht="15" hidden="false" customHeight="false" outlineLevel="0" collapsed="false">
      <c r="A256" s="21"/>
      <c r="B256" s="8"/>
      <c r="C256" s="8"/>
      <c r="D256" s="8"/>
      <c r="E256" s="8"/>
      <c r="F256" s="18"/>
      <c r="G256" s="19"/>
      <c r="H256" s="17"/>
      <c r="I256" s="18"/>
      <c r="J256" s="17"/>
      <c r="K256" s="8"/>
      <c r="L256" s="8"/>
      <c r="M256" s="22" t="str">
        <f aca="false">IF(OR(A256="",J256=""),"",N(I256)-N(F256))</f>
        <v/>
      </c>
      <c r="N256" s="23" t="str">
        <f aca="false">IF(M256="","",IF(N(F256)=0,0,G256/F256*M256))</f>
        <v/>
      </c>
      <c r="O256" s="10" t="str">
        <f aca="false">IF(A256="","",IF(OR(H256="",EDATE(H256,12*Settings!$C$7)&lt;=Settings!$C$6),"Due","Not due"))</f>
        <v/>
      </c>
      <c r="P256" s="10" t="str">
        <f aca="false">IF(A256="","",IF(J256="",IF(O256="Due","Not verified - due","Not verified"),IF(M256&lt;&gt;0,"Discrepancy",IF(L256="Working","Verified OK","Verified - "&amp;IF(L256="","condition not noted",L256)))))</f>
        <v/>
      </c>
      <c r="Q256" s="8"/>
    </row>
    <row r="257" customFormat="false" ht="15" hidden="false" customHeight="false" outlineLevel="0" collapsed="false">
      <c r="A257" s="21"/>
      <c r="B257" s="8"/>
      <c r="C257" s="8"/>
      <c r="D257" s="8"/>
      <c r="E257" s="8"/>
      <c r="F257" s="18"/>
      <c r="G257" s="19"/>
      <c r="H257" s="17"/>
      <c r="I257" s="18"/>
      <c r="J257" s="17"/>
      <c r="K257" s="8"/>
      <c r="L257" s="8"/>
      <c r="M257" s="22" t="str">
        <f aca="false">IF(OR(A257="",J257=""),"",N(I257)-N(F257))</f>
        <v/>
      </c>
      <c r="N257" s="23" t="str">
        <f aca="false">IF(M257="","",IF(N(F257)=0,0,G257/F257*M257))</f>
        <v/>
      </c>
      <c r="O257" s="10" t="str">
        <f aca="false">IF(A257="","",IF(OR(H257="",EDATE(H257,12*Settings!$C$7)&lt;=Settings!$C$6),"Due","Not due"))</f>
        <v/>
      </c>
      <c r="P257" s="10" t="str">
        <f aca="false">IF(A257="","",IF(J257="",IF(O257="Due","Not verified - due","Not verified"),IF(M257&lt;&gt;0,"Discrepancy",IF(L257="Working","Verified OK","Verified - "&amp;IF(L257="","condition not noted",L257)))))</f>
        <v/>
      </c>
      <c r="Q257" s="8"/>
    </row>
    <row r="258" customFormat="false" ht="15" hidden="false" customHeight="false" outlineLevel="0" collapsed="false">
      <c r="A258" s="21"/>
      <c r="B258" s="8"/>
      <c r="C258" s="8"/>
      <c r="D258" s="8"/>
      <c r="E258" s="8"/>
      <c r="F258" s="18"/>
      <c r="G258" s="19"/>
      <c r="H258" s="17"/>
      <c r="I258" s="18"/>
      <c r="J258" s="17"/>
      <c r="K258" s="8"/>
      <c r="L258" s="8"/>
      <c r="M258" s="22" t="str">
        <f aca="false">IF(OR(A258="",J258=""),"",N(I258)-N(F258))</f>
        <v/>
      </c>
      <c r="N258" s="23" t="str">
        <f aca="false">IF(M258="","",IF(N(F258)=0,0,G258/F258*M258))</f>
        <v/>
      </c>
      <c r="O258" s="10" t="str">
        <f aca="false">IF(A258="","",IF(OR(H258="",EDATE(H258,12*Settings!$C$7)&lt;=Settings!$C$6),"Due","Not due"))</f>
        <v/>
      </c>
      <c r="P258" s="10" t="str">
        <f aca="false">IF(A258="","",IF(J258="",IF(O258="Due","Not verified - due","Not verified"),IF(M258&lt;&gt;0,"Discrepancy",IF(L258="Working","Verified OK","Verified - "&amp;IF(L258="","condition not noted",L258)))))</f>
        <v/>
      </c>
      <c r="Q258" s="8"/>
    </row>
    <row r="259" customFormat="false" ht="15" hidden="false" customHeight="false" outlineLevel="0" collapsed="false">
      <c r="A259" s="21"/>
      <c r="B259" s="8"/>
      <c r="C259" s="8"/>
      <c r="D259" s="8"/>
      <c r="E259" s="8"/>
      <c r="F259" s="18"/>
      <c r="G259" s="19"/>
      <c r="H259" s="17"/>
      <c r="I259" s="18"/>
      <c r="J259" s="17"/>
      <c r="K259" s="8"/>
      <c r="L259" s="8"/>
      <c r="M259" s="22" t="str">
        <f aca="false">IF(OR(A259="",J259=""),"",N(I259)-N(F259))</f>
        <v/>
      </c>
      <c r="N259" s="23" t="str">
        <f aca="false">IF(M259="","",IF(N(F259)=0,0,G259/F259*M259))</f>
        <v/>
      </c>
      <c r="O259" s="10" t="str">
        <f aca="false">IF(A259="","",IF(OR(H259="",EDATE(H259,12*Settings!$C$7)&lt;=Settings!$C$6),"Due","Not due"))</f>
        <v/>
      </c>
      <c r="P259" s="10" t="str">
        <f aca="false">IF(A259="","",IF(J259="",IF(O259="Due","Not verified - due","Not verified"),IF(M259&lt;&gt;0,"Discrepancy",IF(L259="Working","Verified OK","Verified - "&amp;IF(L259="","condition not noted",L259)))))</f>
        <v/>
      </c>
      <c r="Q259" s="8"/>
    </row>
    <row r="260" customFormat="false" ht="15" hidden="false" customHeight="false" outlineLevel="0" collapsed="false">
      <c r="A260" s="21"/>
      <c r="B260" s="8"/>
      <c r="C260" s="8"/>
      <c r="D260" s="8"/>
      <c r="E260" s="8"/>
      <c r="F260" s="18"/>
      <c r="G260" s="19"/>
      <c r="H260" s="17"/>
      <c r="I260" s="18"/>
      <c r="J260" s="17"/>
      <c r="K260" s="8"/>
      <c r="L260" s="8"/>
      <c r="M260" s="22" t="str">
        <f aca="false">IF(OR(A260="",J260=""),"",N(I260)-N(F260))</f>
        <v/>
      </c>
      <c r="N260" s="23" t="str">
        <f aca="false">IF(M260="","",IF(N(F260)=0,0,G260/F260*M260))</f>
        <v/>
      </c>
      <c r="O260" s="10" t="str">
        <f aca="false">IF(A260="","",IF(OR(H260="",EDATE(H260,12*Settings!$C$7)&lt;=Settings!$C$6),"Due","Not due"))</f>
        <v/>
      </c>
      <c r="P260" s="10" t="str">
        <f aca="false">IF(A260="","",IF(J260="",IF(O260="Due","Not verified - due","Not verified"),IF(M260&lt;&gt;0,"Discrepancy",IF(L260="Working","Verified OK","Verified - "&amp;IF(L260="","condition not noted",L260)))))</f>
        <v/>
      </c>
      <c r="Q260" s="8"/>
    </row>
    <row r="261" customFormat="false" ht="15" hidden="false" customHeight="false" outlineLevel="0" collapsed="false">
      <c r="A261" s="21"/>
      <c r="B261" s="8"/>
      <c r="C261" s="8"/>
      <c r="D261" s="8"/>
      <c r="E261" s="8"/>
      <c r="F261" s="18"/>
      <c r="G261" s="19"/>
      <c r="H261" s="17"/>
      <c r="I261" s="18"/>
      <c r="J261" s="17"/>
      <c r="K261" s="8"/>
      <c r="L261" s="8"/>
      <c r="M261" s="22" t="str">
        <f aca="false">IF(OR(A261="",J261=""),"",N(I261)-N(F261))</f>
        <v/>
      </c>
      <c r="N261" s="23" t="str">
        <f aca="false">IF(M261="","",IF(N(F261)=0,0,G261/F261*M261))</f>
        <v/>
      </c>
      <c r="O261" s="10" t="str">
        <f aca="false">IF(A261="","",IF(OR(H261="",EDATE(H261,12*Settings!$C$7)&lt;=Settings!$C$6),"Due","Not due"))</f>
        <v/>
      </c>
      <c r="P261" s="10" t="str">
        <f aca="false">IF(A261="","",IF(J261="",IF(O261="Due","Not verified - due","Not verified"),IF(M261&lt;&gt;0,"Discrepancy",IF(L261="Working","Verified OK","Verified - "&amp;IF(L261="","condition not noted",L261)))))</f>
        <v/>
      </c>
      <c r="Q261" s="8"/>
    </row>
    <row r="262" customFormat="false" ht="15" hidden="false" customHeight="false" outlineLevel="0" collapsed="false">
      <c r="A262" s="21"/>
      <c r="B262" s="8"/>
      <c r="C262" s="8"/>
      <c r="D262" s="8"/>
      <c r="E262" s="8"/>
      <c r="F262" s="18"/>
      <c r="G262" s="19"/>
      <c r="H262" s="17"/>
      <c r="I262" s="18"/>
      <c r="J262" s="17"/>
      <c r="K262" s="8"/>
      <c r="L262" s="8"/>
      <c r="M262" s="22" t="str">
        <f aca="false">IF(OR(A262="",J262=""),"",N(I262)-N(F262))</f>
        <v/>
      </c>
      <c r="N262" s="23" t="str">
        <f aca="false">IF(M262="","",IF(N(F262)=0,0,G262/F262*M262))</f>
        <v/>
      </c>
      <c r="O262" s="10" t="str">
        <f aca="false">IF(A262="","",IF(OR(H262="",EDATE(H262,12*Settings!$C$7)&lt;=Settings!$C$6),"Due","Not due"))</f>
        <v/>
      </c>
      <c r="P262" s="10" t="str">
        <f aca="false">IF(A262="","",IF(J262="",IF(O262="Due","Not verified - due","Not verified"),IF(M262&lt;&gt;0,"Discrepancy",IF(L262="Working","Verified OK","Verified - "&amp;IF(L262="","condition not noted",L262)))))</f>
        <v/>
      </c>
      <c r="Q262" s="8"/>
    </row>
    <row r="263" customFormat="false" ht="15" hidden="false" customHeight="false" outlineLevel="0" collapsed="false">
      <c r="A263" s="21"/>
      <c r="B263" s="8"/>
      <c r="C263" s="8"/>
      <c r="D263" s="8"/>
      <c r="E263" s="8"/>
      <c r="F263" s="18"/>
      <c r="G263" s="19"/>
      <c r="H263" s="17"/>
      <c r="I263" s="18"/>
      <c r="J263" s="17"/>
      <c r="K263" s="8"/>
      <c r="L263" s="8"/>
      <c r="M263" s="22" t="str">
        <f aca="false">IF(OR(A263="",J263=""),"",N(I263)-N(F263))</f>
        <v/>
      </c>
      <c r="N263" s="23" t="str">
        <f aca="false">IF(M263="","",IF(N(F263)=0,0,G263/F263*M263))</f>
        <v/>
      </c>
      <c r="O263" s="10" t="str">
        <f aca="false">IF(A263="","",IF(OR(H263="",EDATE(H263,12*Settings!$C$7)&lt;=Settings!$C$6),"Due","Not due"))</f>
        <v/>
      </c>
      <c r="P263" s="10" t="str">
        <f aca="false">IF(A263="","",IF(J263="",IF(O263="Due","Not verified - due","Not verified"),IF(M263&lt;&gt;0,"Discrepancy",IF(L263="Working","Verified OK","Verified - "&amp;IF(L263="","condition not noted",L263)))))</f>
        <v/>
      </c>
      <c r="Q263" s="8"/>
    </row>
    <row r="264" customFormat="false" ht="15" hidden="false" customHeight="false" outlineLevel="0" collapsed="false">
      <c r="A264" s="21"/>
      <c r="B264" s="8"/>
      <c r="C264" s="8"/>
      <c r="D264" s="8"/>
      <c r="E264" s="8"/>
      <c r="F264" s="18"/>
      <c r="G264" s="19"/>
      <c r="H264" s="17"/>
      <c r="I264" s="18"/>
      <c r="J264" s="17"/>
      <c r="K264" s="8"/>
      <c r="L264" s="8"/>
      <c r="M264" s="22" t="str">
        <f aca="false">IF(OR(A264="",J264=""),"",N(I264)-N(F264))</f>
        <v/>
      </c>
      <c r="N264" s="23" t="str">
        <f aca="false">IF(M264="","",IF(N(F264)=0,0,G264/F264*M264))</f>
        <v/>
      </c>
      <c r="O264" s="10" t="str">
        <f aca="false">IF(A264="","",IF(OR(H264="",EDATE(H264,12*Settings!$C$7)&lt;=Settings!$C$6),"Due","Not due"))</f>
        <v/>
      </c>
      <c r="P264" s="10" t="str">
        <f aca="false">IF(A264="","",IF(J264="",IF(O264="Due","Not verified - due","Not verified"),IF(M264&lt;&gt;0,"Discrepancy",IF(L264="Working","Verified OK","Verified - "&amp;IF(L264="","condition not noted",L264)))))</f>
        <v/>
      </c>
      <c r="Q264" s="8"/>
    </row>
    <row r="265" customFormat="false" ht="15" hidden="false" customHeight="false" outlineLevel="0" collapsed="false">
      <c r="A265" s="21"/>
      <c r="B265" s="8"/>
      <c r="C265" s="8"/>
      <c r="D265" s="8"/>
      <c r="E265" s="8"/>
      <c r="F265" s="18"/>
      <c r="G265" s="19"/>
      <c r="H265" s="17"/>
      <c r="I265" s="18"/>
      <c r="J265" s="17"/>
      <c r="K265" s="8"/>
      <c r="L265" s="8"/>
      <c r="M265" s="22" t="str">
        <f aca="false">IF(OR(A265="",J265=""),"",N(I265)-N(F265))</f>
        <v/>
      </c>
      <c r="N265" s="23" t="str">
        <f aca="false">IF(M265="","",IF(N(F265)=0,0,G265/F265*M265))</f>
        <v/>
      </c>
      <c r="O265" s="10" t="str">
        <f aca="false">IF(A265="","",IF(OR(H265="",EDATE(H265,12*Settings!$C$7)&lt;=Settings!$C$6),"Due","Not due"))</f>
        <v/>
      </c>
      <c r="P265" s="10" t="str">
        <f aca="false">IF(A265="","",IF(J265="",IF(O265="Due","Not verified - due","Not verified"),IF(M265&lt;&gt;0,"Discrepancy",IF(L265="Working","Verified OK","Verified - "&amp;IF(L265="","condition not noted",L265)))))</f>
        <v/>
      </c>
      <c r="Q265" s="8"/>
    </row>
    <row r="266" customFormat="false" ht="15" hidden="false" customHeight="false" outlineLevel="0" collapsed="false">
      <c r="A266" s="21"/>
      <c r="B266" s="8"/>
      <c r="C266" s="8"/>
      <c r="D266" s="8"/>
      <c r="E266" s="8"/>
      <c r="F266" s="18"/>
      <c r="G266" s="19"/>
      <c r="H266" s="17"/>
      <c r="I266" s="18"/>
      <c r="J266" s="17"/>
      <c r="K266" s="8"/>
      <c r="L266" s="8"/>
      <c r="M266" s="22" t="str">
        <f aca="false">IF(OR(A266="",J266=""),"",N(I266)-N(F266))</f>
        <v/>
      </c>
      <c r="N266" s="23" t="str">
        <f aca="false">IF(M266="","",IF(N(F266)=0,0,G266/F266*M266))</f>
        <v/>
      </c>
      <c r="O266" s="10" t="str">
        <f aca="false">IF(A266="","",IF(OR(H266="",EDATE(H266,12*Settings!$C$7)&lt;=Settings!$C$6),"Due","Not due"))</f>
        <v/>
      </c>
      <c r="P266" s="10" t="str">
        <f aca="false">IF(A266="","",IF(J266="",IF(O266="Due","Not verified - due","Not verified"),IF(M266&lt;&gt;0,"Discrepancy",IF(L266="Working","Verified OK","Verified - "&amp;IF(L266="","condition not noted",L266)))))</f>
        <v/>
      </c>
      <c r="Q266" s="8"/>
    </row>
    <row r="267" customFormat="false" ht="15" hidden="false" customHeight="false" outlineLevel="0" collapsed="false">
      <c r="A267" s="21"/>
      <c r="B267" s="8"/>
      <c r="C267" s="8"/>
      <c r="D267" s="8"/>
      <c r="E267" s="8"/>
      <c r="F267" s="18"/>
      <c r="G267" s="19"/>
      <c r="H267" s="17"/>
      <c r="I267" s="18"/>
      <c r="J267" s="17"/>
      <c r="K267" s="8"/>
      <c r="L267" s="8"/>
      <c r="M267" s="22" t="str">
        <f aca="false">IF(OR(A267="",J267=""),"",N(I267)-N(F267))</f>
        <v/>
      </c>
      <c r="N267" s="23" t="str">
        <f aca="false">IF(M267="","",IF(N(F267)=0,0,G267/F267*M267))</f>
        <v/>
      </c>
      <c r="O267" s="10" t="str">
        <f aca="false">IF(A267="","",IF(OR(H267="",EDATE(H267,12*Settings!$C$7)&lt;=Settings!$C$6),"Due","Not due"))</f>
        <v/>
      </c>
      <c r="P267" s="10" t="str">
        <f aca="false">IF(A267="","",IF(J267="",IF(O267="Due","Not verified - due","Not verified"),IF(M267&lt;&gt;0,"Discrepancy",IF(L267="Working","Verified OK","Verified - "&amp;IF(L267="","condition not noted",L267)))))</f>
        <v/>
      </c>
      <c r="Q267" s="8"/>
    </row>
    <row r="268" customFormat="false" ht="15" hidden="false" customHeight="false" outlineLevel="0" collapsed="false">
      <c r="A268" s="21"/>
      <c r="B268" s="8"/>
      <c r="C268" s="8"/>
      <c r="D268" s="8"/>
      <c r="E268" s="8"/>
      <c r="F268" s="18"/>
      <c r="G268" s="19"/>
      <c r="H268" s="17"/>
      <c r="I268" s="18"/>
      <c r="J268" s="17"/>
      <c r="K268" s="8"/>
      <c r="L268" s="8"/>
      <c r="M268" s="22" t="str">
        <f aca="false">IF(OR(A268="",J268=""),"",N(I268)-N(F268))</f>
        <v/>
      </c>
      <c r="N268" s="23" t="str">
        <f aca="false">IF(M268="","",IF(N(F268)=0,0,G268/F268*M268))</f>
        <v/>
      </c>
      <c r="O268" s="10" t="str">
        <f aca="false">IF(A268="","",IF(OR(H268="",EDATE(H268,12*Settings!$C$7)&lt;=Settings!$C$6),"Due","Not due"))</f>
        <v/>
      </c>
      <c r="P268" s="10" t="str">
        <f aca="false">IF(A268="","",IF(J268="",IF(O268="Due","Not verified - due","Not verified"),IF(M268&lt;&gt;0,"Discrepancy",IF(L268="Working","Verified OK","Verified - "&amp;IF(L268="","condition not noted",L268)))))</f>
        <v/>
      </c>
      <c r="Q268" s="8"/>
    </row>
    <row r="269" customFormat="false" ht="15" hidden="false" customHeight="false" outlineLevel="0" collapsed="false">
      <c r="A269" s="21"/>
      <c r="B269" s="8"/>
      <c r="C269" s="8"/>
      <c r="D269" s="8"/>
      <c r="E269" s="8"/>
      <c r="F269" s="18"/>
      <c r="G269" s="19"/>
      <c r="H269" s="17"/>
      <c r="I269" s="18"/>
      <c r="J269" s="17"/>
      <c r="K269" s="8"/>
      <c r="L269" s="8"/>
      <c r="M269" s="22" t="str">
        <f aca="false">IF(OR(A269="",J269=""),"",N(I269)-N(F269))</f>
        <v/>
      </c>
      <c r="N269" s="23" t="str">
        <f aca="false">IF(M269="","",IF(N(F269)=0,0,G269/F269*M269))</f>
        <v/>
      </c>
      <c r="O269" s="10" t="str">
        <f aca="false">IF(A269="","",IF(OR(H269="",EDATE(H269,12*Settings!$C$7)&lt;=Settings!$C$6),"Due","Not due"))</f>
        <v/>
      </c>
      <c r="P269" s="10" t="str">
        <f aca="false">IF(A269="","",IF(J269="",IF(O269="Due","Not verified - due","Not verified"),IF(M269&lt;&gt;0,"Discrepancy",IF(L269="Working","Verified OK","Verified - "&amp;IF(L269="","condition not noted",L269)))))</f>
        <v/>
      </c>
      <c r="Q269" s="8"/>
    </row>
    <row r="270" customFormat="false" ht="15" hidden="false" customHeight="false" outlineLevel="0" collapsed="false">
      <c r="A270" s="21"/>
      <c r="B270" s="8"/>
      <c r="C270" s="8"/>
      <c r="D270" s="8"/>
      <c r="E270" s="8"/>
      <c r="F270" s="18"/>
      <c r="G270" s="19"/>
      <c r="H270" s="17"/>
      <c r="I270" s="18"/>
      <c r="J270" s="17"/>
      <c r="K270" s="8"/>
      <c r="L270" s="8"/>
      <c r="M270" s="22" t="str">
        <f aca="false">IF(OR(A270="",J270=""),"",N(I270)-N(F270))</f>
        <v/>
      </c>
      <c r="N270" s="23" t="str">
        <f aca="false">IF(M270="","",IF(N(F270)=0,0,G270/F270*M270))</f>
        <v/>
      </c>
      <c r="O270" s="10" t="str">
        <f aca="false">IF(A270="","",IF(OR(H270="",EDATE(H270,12*Settings!$C$7)&lt;=Settings!$C$6),"Due","Not due"))</f>
        <v/>
      </c>
      <c r="P270" s="10" t="str">
        <f aca="false">IF(A270="","",IF(J270="",IF(O270="Due","Not verified - due","Not verified"),IF(M270&lt;&gt;0,"Discrepancy",IF(L270="Working","Verified OK","Verified - "&amp;IF(L270="","condition not noted",L270)))))</f>
        <v/>
      </c>
      <c r="Q270" s="8"/>
    </row>
    <row r="271" customFormat="false" ht="15" hidden="false" customHeight="false" outlineLevel="0" collapsed="false">
      <c r="A271" s="21"/>
      <c r="B271" s="8"/>
      <c r="C271" s="8"/>
      <c r="D271" s="8"/>
      <c r="E271" s="8"/>
      <c r="F271" s="18"/>
      <c r="G271" s="19"/>
      <c r="H271" s="17"/>
      <c r="I271" s="18"/>
      <c r="J271" s="17"/>
      <c r="K271" s="8"/>
      <c r="L271" s="8"/>
      <c r="M271" s="22" t="str">
        <f aca="false">IF(OR(A271="",J271=""),"",N(I271)-N(F271))</f>
        <v/>
      </c>
      <c r="N271" s="23" t="str">
        <f aca="false">IF(M271="","",IF(N(F271)=0,0,G271/F271*M271))</f>
        <v/>
      </c>
      <c r="O271" s="10" t="str">
        <f aca="false">IF(A271="","",IF(OR(H271="",EDATE(H271,12*Settings!$C$7)&lt;=Settings!$C$6),"Due","Not due"))</f>
        <v/>
      </c>
      <c r="P271" s="10" t="str">
        <f aca="false">IF(A271="","",IF(J271="",IF(O271="Due","Not verified - due","Not verified"),IF(M271&lt;&gt;0,"Discrepancy",IF(L271="Working","Verified OK","Verified - "&amp;IF(L271="","condition not noted",L271)))))</f>
        <v/>
      </c>
      <c r="Q271" s="8"/>
    </row>
    <row r="272" customFormat="false" ht="15" hidden="false" customHeight="false" outlineLevel="0" collapsed="false">
      <c r="A272" s="21"/>
      <c r="B272" s="8"/>
      <c r="C272" s="8"/>
      <c r="D272" s="8"/>
      <c r="E272" s="8"/>
      <c r="F272" s="18"/>
      <c r="G272" s="19"/>
      <c r="H272" s="17"/>
      <c r="I272" s="18"/>
      <c r="J272" s="17"/>
      <c r="K272" s="8"/>
      <c r="L272" s="8"/>
      <c r="M272" s="22" t="str">
        <f aca="false">IF(OR(A272="",J272=""),"",N(I272)-N(F272))</f>
        <v/>
      </c>
      <c r="N272" s="23" t="str">
        <f aca="false">IF(M272="","",IF(N(F272)=0,0,G272/F272*M272))</f>
        <v/>
      </c>
      <c r="O272" s="10" t="str">
        <f aca="false">IF(A272="","",IF(OR(H272="",EDATE(H272,12*Settings!$C$7)&lt;=Settings!$C$6),"Due","Not due"))</f>
        <v/>
      </c>
      <c r="P272" s="10" t="str">
        <f aca="false">IF(A272="","",IF(J272="",IF(O272="Due","Not verified - due","Not verified"),IF(M272&lt;&gt;0,"Discrepancy",IF(L272="Working","Verified OK","Verified - "&amp;IF(L272="","condition not noted",L272)))))</f>
        <v/>
      </c>
      <c r="Q272" s="8"/>
    </row>
    <row r="273" customFormat="false" ht="15" hidden="false" customHeight="false" outlineLevel="0" collapsed="false">
      <c r="A273" s="21"/>
      <c r="B273" s="8"/>
      <c r="C273" s="8"/>
      <c r="D273" s="8"/>
      <c r="E273" s="8"/>
      <c r="F273" s="18"/>
      <c r="G273" s="19"/>
      <c r="H273" s="17"/>
      <c r="I273" s="18"/>
      <c r="J273" s="17"/>
      <c r="K273" s="8"/>
      <c r="L273" s="8"/>
      <c r="M273" s="22" t="str">
        <f aca="false">IF(OR(A273="",J273=""),"",N(I273)-N(F273))</f>
        <v/>
      </c>
      <c r="N273" s="23" t="str">
        <f aca="false">IF(M273="","",IF(N(F273)=0,0,G273/F273*M273))</f>
        <v/>
      </c>
      <c r="O273" s="10" t="str">
        <f aca="false">IF(A273="","",IF(OR(H273="",EDATE(H273,12*Settings!$C$7)&lt;=Settings!$C$6),"Due","Not due"))</f>
        <v/>
      </c>
      <c r="P273" s="10" t="str">
        <f aca="false">IF(A273="","",IF(J273="",IF(O273="Due","Not verified - due","Not verified"),IF(M273&lt;&gt;0,"Discrepancy",IF(L273="Working","Verified OK","Verified - "&amp;IF(L273="","condition not noted",L273)))))</f>
        <v/>
      </c>
      <c r="Q273" s="8"/>
    </row>
    <row r="274" customFormat="false" ht="15" hidden="false" customHeight="false" outlineLevel="0" collapsed="false">
      <c r="A274" s="21"/>
      <c r="B274" s="8"/>
      <c r="C274" s="8"/>
      <c r="D274" s="8"/>
      <c r="E274" s="8"/>
      <c r="F274" s="18"/>
      <c r="G274" s="19"/>
      <c r="H274" s="17"/>
      <c r="I274" s="18"/>
      <c r="J274" s="17"/>
      <c r="K274" s="8"/>
      <c r="L274" s="8"/>
      <c r="M274" s="22" t="str">
        <f aca="false">IF(OR(A274="",J274=""),"",N(I274)-N(F274))</f>
        <v/>
      </c>
      <c r="N274" s="23" t="str">
        <f aca="false">IF(M274="","",IF(N(F274)=0,0,G274/F274*M274))</f>
        <v/>
      </c>
      <c r="O274" s="10" t="str">
        <f aca="false">IF(A274="","",IF(OR(H274="",EDATE(H274,12*Settings!$C$7)&lt;=Settings!$C$6),"Due","Not due"))</f>
        <v/>
      </c>
      <c r="P274" s="10" t="str">
        <f aca="false">IF(A274="","",IF(J274="",IF(O274="Due","Not verified - due","Not verified"),IF(M274&lt;&gt;0,"Discrepancy",IF(L274="Working","Verified OK","Verified - "&amp;IF(L274="","condition not noted",L274)))))</f>
        <v/>
      </c>
      <c r="Q274" s="8"/>
    </row>
    <row r="275" customFormat="false" ht="15" hidden="false" customHeight="false" outlineLevel="0" collapsed="false">
      <c r="A275" s="21"/>
      <c r="B275" s="8"/>
      <c r="C275" s="8"/>
      <c r="D275" s="8"/>
      <c r="E275" s="8"/>
      <c r="F275" s="18"/>
      <c r="G275" s="19"/>
      <c r="H275" s="17"/>
      <c r="I275" s="18"/>
      <c r="J275" s="17"/>
      <c r="K275" s="8"/>
      <c r="L275" s="8"/>
      <c r="M275" s="22" t="str">
        <f aca="false">IF(OR(A275="",J275=""),"",N(I275)-N(F275))</f>
        <v/>
      </c>
      <c r="N275" s="23" t="str">
        <f aca="false">IF(M275="","",IF(N(F275)=0,0,G275/F275*M275))</f>
        <v/>
      </c>
      <c r="O275" s="10" t="str">
        <f aca="false">IF(A275="","",IF(OR(H275="",EDATE(H275,12*Settings!$C$7)&lt;=Settings!$C$6),"Due","Not due"))</f>
        <v/>
      </c>
      <c r="P275" s="10" t="str">
        <f aca="false">IF(A275="","",IF(J275="",IF(O275="Due","Not verified - due","Not verified"),IF(M275&lt;&gt;0,"Discrepancy",IF(L275="Working","Verified OK","Verified - "&amp;IF(L275="","condition not noted",L275)))))</f>
        <v/>
      </c>
      <c r="Q275" s="8"/>
    </row>
    <row r="276" customFormat="false" ht="15" hidden="false" customHeight="false" outlineLevel="0" collapsed="false">
      <c r="A276" s="21"/>
      <c r="B276" s="8"/>
      <c r="C276" s="8"/>
      <c r="D276" s="8"/>
      <c r="E276" s="8"/>
      <c r="F276" s="18"/>
      <c r="G276" s="19"/>
      <c r="H276" s="17"/>
      <c r="I276" s="18"/>
      <c r="J276" s="17"/>
      <c r="K276" s="8"/>
      <c r="L276" s="8"/>
      <c r="M276" s="22" t="str">
        <f aca="false">IF(OR(A276="",J276=""),"",N(I276)-N(F276))</f>
        <v/>
      </c>
      <c r="N276" s="23" t="str">
        <f aca="false">IF(M276="","",IF(N(F276)=0,0,G276/F276*M276))</f>
        <v/>
      </c>
      <c r="O276" s="10" t="str">
        <f aca="false">IF(A276="","",IF(OR(H276="",EDATE(H276,12*Settings!$C$7)&lt;=Settings!$C$6),"Due","Not due"))</f>
        <v/>
      </c>
      <c r="P276" s="10" t="str">
        <f aca="false">IF(A276="","",IF(J276="",IF(O276="Due","Not verified - due","Not verified"),IF(M276&lt;&gt;0,"Discrepancy",IF(L276="Working","Verified OK","Verified - "&amp;IF(L276="","condition not noted",L276)))))</f>
        <v/>
      </c>
      <c r="Q276" s="8"/>
    </row>
    <row r="277" customFormat="false" ht="15" hidden="false" customHeight="false" outlineLevel="0" collapsed="false">
      <c r="A277" s="21"/>
      <c r="B277" s="8"/>
      <c r="C277" s="8"/>
      <c r="D277" s="8"/>
      <c r="E277" s="8"/>
      <c r="F277" s="18"/>
      <c r="G277" s="19"/>
      <c r="H277" s="17"/>
      <c r="I277" s="18"/>
      <c r="J277" s="17"/>
      <c r="K277" s="8"/>
      <c r="L277" s="8"/>
      <c r="M277" s="22" t="str">
        <f aca="false">IF(OR(A277="",J277=""),"",N(I277)-N(F277))</f>
        <v/>
      </c>
      <c r="N277" s="23" t="str">
        <f aca="false">IF(M277="","",IF(N(F277)=0,0,G277/F277*M277))</f>
        <v/>
      </c>
      <c r="O277" s="10" t="str">
        <f aca="false">IF(A277="","",IF(OR(H277="",EDATE(H277,12*Settings!$C$7)&lt;=Settings!$C$6),"Due","Not due"))</f>
        <v/>
      </c>
      <c r="P277" s="10" t="str">
        <f aca="false">IF(A277="","",IF(J277="",IF(O277="Due","Not verified - due","Not verified"),IF(M277&lt;&gt;0,"Discrepancy",IF(L277="Working","Verified OK","Verified - "&amp;IF(L277="","condition not noted",L277)))))</f>
        <v/>
      </c>
      <c r="Q277" s="8"/>
    </row>
    <row r="278" customFormat="false" ht="15" hidden="false" customHeight="false" outlineLevel="0" collapsed="false">
      <c r="A278" s="21"/>
      <c r="B278" s="8"/>
      <c r="C278" s="8"/>
      <c r="D278" s="8"/>
      <c r="E278" s="8"/>
      <c r="F278" s="18"/>
      <c r="G278" s="19"/>
      <c r="H278" s="17"/>
      <c r="I278" s="18"/>
      <c r="J278" s="17"/>
      <c r="K278" s="8"/>
      <c r="L278" s="8"/>
      <c r="M278" s="22" t="str">
        <f aca="false">IF(OR(A278="",J278=""),"",N(I278)-N(F278))</f>
        <v/>
      </c>
      <c r="N278" s="23" t="str">
        <f aca="false">IF(M278="","",IF(N(F278)=0,0,G278/F278*M278))</f>
        <v/>
      </c>
      <c r="O278" s="10" t="str">
        <f aca="false">IF(A278="","",IF(OR(H278="",EDATE(H278,12*Settings!$C$7)&lt;=Settings!$C$6),"Due","Not due"))</f>
        <v/>
      </c>
      <c r="P278" s="10" t="str">
        <f aca="false">IF(A278="","",IF(J278="",IF(O278="Due","Not verified - due","Not verified"),IF(M278&lt;&gt;0,"Discrepancy",IF(L278="Working","Verified OK","Verified - "&amp;IF(L278="","condition not noted",L278)))))</f>
        <v/>
      </c>
      <c r="Q278" s="8"/>
    </row>
    <row r="279" customFormat="false" ht="15" hidden="false" customHeight="false" outlineLevel="0" collapsed="false">
      <c r="A279" s="21"/>
      <c r="B279" s="8"/>
      <c r="C279" s="8"/>
      <c r="D279" s="8"/>
      <c r="E279" s="8"/>
      <c r="F279" s="18"/>
      <c r="G279" s="19"/>
      <c r="H279" s="17"/>
      <c r="I279" s="18"/>
      <c r="J279" s="17"/>
      <c r="K279" s="8"/>
      <c r="L279" s="8"/>
      <c r="M279" s="22" t="str">
        <f aca="false">IF(OR(A279="",J279=""),"",N(I279)-N(F279))</f>
        <v/>
      </c>
      <c r="N279" s="23" t="str">
        <f aca="false">IF(M279="","",IF(N(F279)=0,0,G279/F279*M279))</f>
        <v/>
      </c>
      <c r="O279" s="10" t="str">
        <f aca="false">IF(A279="","",IF(OR(H279="",EDATE(H279,12*Settings!$C$7)&lt;=Settings!$C$6),"Due","Not due"))</f>
        <v/>
      </c>
      <c r="P279" s="10" t="str">
        <f aca="false">IF(A279="","",IF(J279="",IF(O279="Due","Not verified - due","Not verified"),IF(M279&lt;&gt;0,"Discrepancy",IF(L279="Working","Verified OK","Verified - "&amp;IF(L279="","condition not noted",L279)))))</f>
        <v/>
      </c>
      <c r="Q279" s="8"/>
    </row>
    <row r="280" customFormat="false" ht="15" hidden="false" customHeight="false" outlineLevel="0" collapsed="false">
      <c r="A280" s="21"/>
      <c r="B280" s="8"/>
      <c r="C280" s="8"/>
      <c r="D280" s="8"/>
      <c r="E280" s="8"/>
      <c r="F280" s="18"/>
      <c r="G280" s="19"/>
      <c r="H280" s="17"/>
      <c r="I280" s="18"/>
      <c r="J280" s="17"/>
      <c r="K280" s="8"/>
      <c r="L280" s="8"/>
      <c r="M280" s="22" t="str">
        <f aca="false">IF(OR(A280="",J280=""),"",N(I280)-N(F280))</f>
        <v/>
      </c>
      <c r="N280" s="23" t="str">
        <f aca="false">IF(M280="","",IF(N(F280)=0,0,G280/F280*M280))</f>
        <v/>
      </c>
      <c r="O280" s="10" t="str">
        <f aca="false">IF(A280="","",IF(OR(H280="",EDATE(H280,12*Settings!$C$7)&lt;=Settings!$C$6),"Due","Not due"))</f>
        <v/>
      </c>
      <c r="P280" s="10" t="str">
        <f aca="false">IF(A280="","",IF(J280="",IF(O280="Due","Not verified - due","Not verified"),IF(M280&lt;&gt;0,"Discrepancy",IF(L280="Working","Verified OK","Verified - "&amp;IF(L280="","condition not noted",L280)))))</f>
        <v/>
      </c>
      <c r="Q280" s="8"/>
    </row>
    <row r="281" customFormat="false" ht="15" hidden="false" customHeight="false" outlineLevel="0" collapsed="false">
      <c r="A281" s="21"/>
      <c r="B281" s="8"/>
      <c r="C281" s="8"/>
      <c r="D281" s="8"/>
      <c r="E281" s="8"/>
      <c r="F281" s="18"/>
      <c r="G281" s="19"/>
      <c r="H281" s="17"/>
      <c r="I281" s="18"/>
      <c r="J281" s="17"/>
      <c r="K281" s="8"/>
      <c r="L281" s="8"/>
      <c r="M281" s="22" t="str">
        <f aca="false">IF(OR(A281="",J281=""),"",N(I281)-N(F281))</f>
        <v/>
      </c>
      <c r="N281" s="23" t="str">
        <f aca="false">IF(M281="","",IF(N(F281)=0,0,G281/F281*M281))</f>
        <v/>
      </c>
      <c r="O281" s="10" t="str">
        <f aca="false">IF(A281="","",IF(OR(H281="",EDATE(H281,12*Settings!$C$7)&lt;=Settings!$C$6),"Due","Not due"))</f>
        <v/>
      </c>
      <c r="P281" s="10" t="str">
        <f aca="false">IF(A281="","",IF(J281="",IF(O281="Due","Not verified - due","Not verified"),IF(M281&lt;&gt;0,"Discrepancy",IF(L281="Working","Verified OK","Verified - "&amp;IF(L281="","condition not noted",L281)))))</f>
        <v/>
      </c>
      <c r="Q281" s="8"/>
    </row>
    <row r="282" customFormat="false" ht="15" hidden="false" customHeight="false" outlineLevel="0" collapsed="false">
      <c r="A282" s="21"/>
      <c r="B282" s="8"/>
      <c r="C282" s="8"/>
      <c r="D282" s="8"/>
      <c r="E282" s="8"/>
      <c r="F282" s="18"/>
      <c r="G282" s="19"/>
      <c r="H282" s="17"/>
      <c r="I282" s="18"/>
      <c r="J282" s="17"/>
      <c r="K282" s="8"/>
      <c r="L282" s="8"/>
      <c r="M282" s="22" t="str">
        <f aca="false">IF(OR(A282="",J282=""),"",N(I282)-N(F282))</f>
        <v/>
      </c>
      <c r="N282" s="23" t="str">
        <f aca="false">IF(M282="","",IF(N(F282)=0,0,G282/F282*M282))</f>
        <v/>
      </c>
      <c r="O282" s="10" t="str">
        <f aca="false">IF(A282="","",IF(OR(H282="",EDATE(H282,12*Settings!$C$7)&lt;=Settings!$C$6),"Due","Not due"))</f>
        <v/>
      </c>
      <c r="P282" s="10" t="str">
        <f aca="false">IF(A282="","",IF(J282="",IF(O282="Due","Not verified - due","Not verified"),IF(M282&lt;&gt;0,"Discrepancy",IF(L282="Working","Verified OK","Verified - "&amp;IF(L282="","condition not noted",L282)))))</f>
        <v/>
      </c>
      <c r="Q282" s="8"/>
    </row>
    <row r="283" customFormat="false" ht="15" hidden="false" customHeight="false" outlineLevel="0" collapsed="false">
      <c r="A283" s="21"/>
      <c r="B283" s="8"/>
      <c r="C283" s="8"/>
      <c r="D283" s="8"/>
      <c r="E283" s="8"/>
      <c r="F283" s="18"/>
      <c r="G283" s="19"/>
      <c r="H283" s="17"/>
      <c r="I283" s="18"/>
      <c r="J283" s="17"/>
      <c r="K283" s="8"/>
      <c r="L283" s="8"/>
      <c r="M283" s="22" t="str">
        <f aca="false">IF(OR(A283="",J283=""),"",N(I283)-N(F283))</f>
        <v/>
      </c>
      <c r="N283" s="23" t="str">
        <f aca="false">IF(M283="","",IF(N(F283)=0,0,G283/F283*M283))</f>
        <v/>
      </c>
      <c r="O283" s="10" t="str">
        <f aca="false">IF(A283="","",IF(OR(H283="",EDATE(H283,12*Settings!$C$7)&lt;=Settings!$C$6),"Due","Not due"))</f>
        <v/>
      </c>
      <c r="P283" s="10" t="str">
        <f aca="false">IF(A283="","",IF(J283="",IF(O283="Due","Not verified - due","Not verified"),IF(M283&lt;&gt;0,"Discrepancy",IF(L283="Working","Verified OK","Verified - "&amp;IF(L283="","condition not noted",L283)))))</f>
        <v/>
      </c>
      <c r="Q283" s="8"/>
    </row>
    <row r="284" customFormat="false" ht="15" hidden="false" customHeight="false" outlineLevel="0" collapsed="false">
      <c r="A284" s="21"/>
      <c r="B284" s="8"/>
      <c r="C284" s="8"/>
      <c r="D284" s="8"/>
      <c r="E284" s="8"/>
      <c r="F284" s="18"/>
      <c r="G284" s="19"/>
      <c r="H284" s="17"/>
      <c r="I284" s="18"/>
      <c r="J284" s="17"/>
      <c r="K284" s="8"/>
      <c r="L284" s="8"/>
      <c r="M284" s="22" t="str">
        <f aca="false">IF(OR(A284="",J284=""),"",N(I284)-N(F284))</f>
        <v/>
      </c>
      <c r="N284" s="23" t="str">
        <f aca="false">IF(M284="","",IF(N(F284)=0,0,G284/F284*M284))</f>
        <v/>
      </c>
      <c r="O284" s="10" t="str">
        <f aca="false">IF(A284="","",IF(OR(H284="",EDATE(H284,12*Settings!$C$7)&lt;=Settings!$C$6),"Due","Not due"))</f>
        <v/>
      </c>
      <c r="P284" s="10" t="str">
        <f aca="false">IF(A284="","",IF(J284="",IF(O284="Due","Not verified - due","Not verified"),IF(M284&lt;&gt;0,"Discrepancy",IF(L284="Working","Verified OK","Verified - "&amp;IF(L284="","condition not noted",L284)))))</f>
        <v/>
      </c>
      <c r="Q284" s="8"/>
    </row>
    <row r="285" customFormat="false" ht="15" hidden="false" customHeight="false" outlineLevel="0" collapsed="false">
      <c r="A285" s="21"/>
      <c r="B285" s="8"/>
      <c r="C285" s="8"/>
      <c r="D285" s="8"/>
      <c r="E285" s="8"/>
      <c r="F285" s="18"/>
      <c r="G285" s="19"/>
      <c r="H285" s="17"/>
      <c r="I285" s="18"/>
      <c r="J285" s="17"/>
      <c r="K285" s="8"/>
      <c r="L285" s="8"/>
      <c r="M285" s="22" t="str">
        <f aca="false">IF(OR(A285="",J285=""),"",N(I285)-N(F285))</f>
        <v/>
      </c>
      <c r="N285" s="23" t="str">
        <f aca="false">IF(M285="","",IF(N(F285)=0,0,G285/F285*M285))</f>
        <v/>
      </c>
      <c r="O285" s="10" t="str">
        <f aca="false">IF(A285="","",IF(OR(H285="",EDATE(H285,12*Settings!$C$7)&lt;=Settings!$C$6),"Due","Not due"))</f>
        <v/>
      </c>
      <c r="P285" s="10" t="str">
        <f aca="false">IF(A285="","",IF(J285="",IF(O285="Due","Not verified - due","Not verified"),IF(M285&lt;&gt;0,"Discrepancy",IF(L285="Working","Verified OK","Verified - "&amp;IF(L285="","condition not noted",L285)))))</f>
        <v/>
      </c>
      <c r="Q285" s="8"/>
    </row>
    <row r="286" customFormat="false" ht="15" hidden="false" customHeight="false" outlineLevel="0" collapsed="false">
      <c r="A286" s="21"/>
      <c r="B286" s="8"/>
      <c r="C286" s="8"/>
      <c r="D286" s="8"/>
      <c r="E286" s="8"/>
      <c r="F286" s="18"/>
      <c r="G286" s="19"/>
      <c r="H286" s="17"/>
      <c r="I286" s="18"/>
      <c r="J286" s="17"/>
      <c r="K286" s="8"/>
      <c r="L286" s="8"/>
      <c r="M286" s="22" t="str">
        <f aca="false">IF(OR(A286="",J286=""),"",N(I286)-N(F286))</f>
        <v/>
      </c>
      <c r="N286" s="23" t="str">
        <f aca="false">IF(M286="","",IF(N(F286)=0,0,G286/F286*M286))</f>
        <v/>
      </c>
      <c r="O286" s="10" t="str">
        <f aca="false">IF(A286="","",IF(OR(H286="",EDATE(H286,12*Settings!$C$7)&lt;=Settings!$C$6),"Due","Not due"))</f>
        <v/>
      </c>
      <c r="P286" s="10" t="str">
        <f aca="false">IF(A286="","",IF(J286="",IF(O286="Due","Not verified - due","Not verified"),IF(M286&lt;&gt;0,"Discrepancy",IF(L286="Working","Verified OK","Verified - "&amp;IF(L286="","condition not noted",L286)))))</f>
        <v/>
      </c>
      <c r="Q286" s="8"/>
    </row>
    <row r="287" customFormat="false" ht="15" hidden="false" customHeight="false" outlineLevel="0" collapsed="false">
      <c r="A287" s="21"/>
      <c r="B287" s="8"/>
      <c r="C287" s="8"/>
      <c r="D287" s="8"/>
      <c r="E287" s="8"/>
      <c r="F287" s="18"/>
      <c r="G287" s="19"/>
      <c r="H287" s="17"/>
      <c r="I287" s="18"/>
      <c r="J287" s="17"/>
      <c r="K287" s="8"/>
      <c r="L287" s="8"/>
      <c r="M287" s="22" t="str">
        <f aca="false">IF(OR(A287="",J287=""),"",N(I287)-N(F287))</f>
        <v/>
      </c>
      <c r="N287" s="23" t="str">
        <f aca="false">IF(M287="","",IF(N(F287)=0,0,G287/F287*M287))</f>
        <v/>
      </c>
      <c r="O287" s="10" t="str">
        <f aca="false">IF(A287="","",IF(OR(H287="",EDATE(H287,12*Settings!$C$7)&lt;=Settings!$C$6),"Due","Not due"))</f>
        <v/>
      </c>
      <c r="P287" s="10" t="str">
        <f aca="false">IF(A287="","",IF(J287="",IF(O287="Due","Not verified - due","Not verified"),IF(M287&lt;&gt;0,"Discrepancy",IF(L287="Working","Verified OK","Verified - "&amp;IF(L287="","condition not noted",L287)))))</f>
        <v/>
      </c>
      <c r="Q287" s="8"/>
    </row>
    <row r="288" customFormat="false" ht="15" hidden="false" customHeight="false" outlineLevel="0" collapsed="false">
      <c r="A288" s="21"/>
      <c r="B288" s="8"/>
      <c r="C288" s="8"/>
      <c r="D288" s="8"/>
      <c r="E288" s="8"/>
      <c r="F288" s="18"/>
      <c r="G288" s="19"/>
      <c r="H288" s="17"/>
      <c r="I288" s="18"/>
      <c r="J288" s="17"/>
      <c r="K288" s="8"/>
      <c r="L288" s="8"/>
      <c r="M288" s="22" t="str">
        <f aca="false">IF(OR(A288="",J288=""),"",N(I288)-N(F288))</f>
        <v/>
      </c>
      <c r="N288" s="23" t="str">
        <f aca="false">IF(M288="","",IF(N(F288)=0,0,G288/F288*M288))</f>
        <v/>
      </c>
      <c r="O288" s="10" t="str">
        <f aca="false">IF(A288="","",IF(OR(H288="",EDATE(H288,12*Settings!$C$7)&lt;=Settings!$C$6),"Due","Not due"))</f>
        <v/>
      </c>
      <c r="P288" s="10" t="str">
        <f aca="false">IF(A288="","",IF(J288="",IF(O288="Due","Not verified - due","Not verified"),IF(M288&lt;&gt;0,"Discrepancy",IF(L288="Working","Verified OK","Verified - "&amp;IF(L288="","condition not noted",L288)))))</f>
        <v/>
      </c>
      <c r="Q288" s="8"/>
    </row>
    <row r="289" customFormat="false" ht="15" hidden="false" customHeight="false" outlineLevel="0" collapsed="false">
      <c r="A289" s="21"/>
      <c r="B289" s="8"/>
      <c r="C289" s="8"/>
      <c r="D289" s="8"/>
      <c r="E289" s="8"/>
      <c r="F289" s="18"/>
      <c r="G289" s="19"/>
      <c r="H289" s="17"/>
      <c r="I289" s="18"/>
      <c r="J289" s="17"/>
      <c r="K289" s="8"/>
      <c r="L289" s="8"/>
      <c r="M289" s="22" t="str">
        <f aca="false">IF(OR(A289="",J289=""),"",N(I289)-N(F289))</f>
        <v/>
      </c>
      <c r="N289" s="23" t="str">
        <f aca="false">IF(M289="","",IF(N(F289)=0,0,G289/F289*M289))</f>
        <v/>
      </c>
      <c r="O289" s="10" t="str">
        <f aca="false">IF(A289="","",IF(OR(H289="",EDATE(H289,12*Settings!$C$7)&lt;=Settings!$C$6),"Due","Not due"))</f>
        <v/>
      </c>
      <c r="P289" s="10" t="str">
        <f aca="false">IF(A289="","",IF(J289="",IF(O289="Due","Not verified - due","Not verified"),IF(M289&lt;&gt;0,"Discrepancy",IF(L289="Working","Verified OK","Verified - "&amp;IF(L289="","condition not noted",L289)))))</f>
        <v/>
      </c>
      <c r="Q289" s="8"/>
    </row>
    <row r="290" customFormat="false" ht="15" hidden="false" customHeight="false" outlineLevel="0" collapsed="false">
      <c r="A290" s="21"/>
      <c r="B290" s="8"/>
      <c r="C290" s="8"/>
      <c r="D290" s="8"/>
      <c r="E290" s="8"/>
      <c r="F290" s="18"/>
      <c r="G290" s="19"/>
      <c r="H290" s="17"/>
      <c r="I290" s="18"/>
      <c r="J290" s="17"/>
      <c r="K290" s="8"/>
      <c r="L290" s="8"/>
      <c r="M290" s="22" t="str">
        <f aca="false">IF(OR(A290="",J290=""),"",N(I290)-N(F290))</f>
        <v/>
      </c>
      <c r="N290" s="23" t="str">
        <f aca="false">IF(M290="","",IF(N(F290)=0,0,G290/F290*M290))</f>
        <v/>
      </c>
      <c r="O290" s="10" t="str">
        <f aca="false">IF(A290="","",IF(OR(H290="",EDATE(H290,12*Settings!$C$7)&lt;=Settings!$C$6),"Due","Not due"))</f>
        <v/>
      </c>
      <c r="P290" s="10" t="str">
        <f aca="false">IF(A290="","",IF(J290="",IF(O290="Due","Not verified - due","Not verified"),IF(M290&lt;&gt;0,"Discrepancy",IF(L290="Working","Verified OK","Verified - "&amp;IF(L290="","condition not noted",L290)))))</f>
        <v/>
      </c>
      <c r="Q290" s="8"/>
    </row>
    <row r="291" customFormat="false" ht="15" hidden="false" customHeight="false" outlineLevel="0" collapsed="false">
      <c r="A291" s="21"/>
      <c r="B291" s="8"/>
      <c r="C291" s="8"/>
      <c r="D291" s="8"/>
      <c r="E291" s="8"/>
      <c r="F291" s="18"/>
      <c r="G291" s="19"/>
      <c r="H291" s="17"/>
      <c r="I291" s="18"/>
      <c r="J291" s="17"/>
      <c r="K291" s="8"/>
      <c r="L291" s="8"/>
      <c r="M291" s="22" t="str">
        <f aca="false">IF(OR(A291="",J291=""),"",N(I291)-N(F291))</f>
        <v/>
      </c>
      <c r="N291" s="23" t="str">
        <f aca="false">IF(M291="","",IF(N(F291)=0,0,G291/F291*M291))</f>
        <v/>
      </c>
      <c r="O291" s="10" t="str">
        <f aca="false">IF(A291="","",IF(OR(H291="",EDATE(H291,12*Settings!$C$7)&lt;=Settings!$C$6),"Due","Not due"))</f>
        <v/>
      </c>
      <c r="P291" s="10" t="str">
        <f aca="false">IF(A291="","",IF(J291="",IF(O291="Due","Not verified - due","Not verified"),IF(M291&lt;&gt;0,"Discrepancy",IF(L291="Working","Verified OK","Verified - "&amp;IF(L291="","condition not noted",L291)))))</f>
        <v/>
      </c>
      <c r="Q291" s="8"/>
    </row>
    <row r="292" customFormat="false" ht="15" hidden="false" customHeight="false" outlineLevel="0" collapsed="false">
      <c r="A292" s="21"/>
      <c r="B292" s="8"/>
      <c r="C292" s="8"/>
      <c r="D292" s="8"/>
      <c r="E292" s="8"/>
      <c r="F292" s="18"/>
      <c r="G292" s="19"/>
      <c r="H292" s="17"/>
      <c r="I292" s="18"/>
      <c r="J292" s="17"/>
      <c r="K292" s="8"/>
      <c r="L292" s="8"/>
      <c r="M292" s="22" t="str">
        <f aca="false">IF(OR(A292="",J292=""),"",N(I292)-N(F292))</f>
        <v/>
      </c>
      <c r="N292" s="23" t="str">
        <f aca="false">IF(M292="","",IF(N(F292)=0,0,G292/F292*M292))</f>
        <v/>
      </c>
      <c r="O292" s="10" t="str">
        <f aca="false">IF(A292="","",IF(OR(H292="",EDATE(H292,12*Settings!$C$7)&lt;=Settings!$C$6),"Due","Not due"))</f>
        <v/>
      </c>
      <c r="P292" s="10" t="str">
        <f aca="false">IF(A292="","",IF(J292="",IF(O292="Due","Not verified - due","Not verified"),IF(M292&lt;&gt;0,"Discrepancy",IF(L292="Working","Verified OK","Verified - "&amp;IF(L292="","condition not noted",L292)))))</f>
        <v/>
      </c>
      <c r="Q292" s="8"/>
    </row>
    <row r="293" customFormat="false" ht="15" hidden="false" customHeight="false" outlineLevel="0" collapsed="false">
      <c r="A293" s="21"/>
      <c r="B293" s="8"/>
      <c r="C293" s="8"/>
      <c r="D293" s="8"/>
      <c r="E293" s="8"/>
      <c r="F293" s="18"/>
      <c r="G293" s="19"/>
      <c r="H293" s="17"/>
      <c r="I293" s="18"/>
      <c r="J293" s="17"/>
      <c r="K293" s="8"/>
      <c r="L293" s="8"/>
      <c r="M293" s="22" t="str">
        <f aca="false">IF(OR(A293="",J293=""),"",N(I293)-N(F293))</f>
        <v/>
      </c>
      <c r="N293" s="23" t="str">
        <f aca="false">IF(M293="","",IF(N(F293)=0,0,G293/F293*M293))</f>
        <v/>
      </c>
      <c r="O293" s="10" t="str">
        <f aca="false">IF(A293="","",IF(OR(H293="",EDATE(H293,12*Settings!$C$7)&lt;=Settings!$C$6),"Due","Not due"))</f>
        <v/>
      </c>
      <c r="P293" s="10" t="str">
        <f aca="false">IF(A293="","",IF(J293="",IF(O293="Due","Not verified - due","Not verified"),IF(M293&lt;&gt;0,"Discrepancy",IF(L293="Working","Verified OK","Verified - "&amp;IF(L293="","condition not noted",L293)))))</f>
        <v/>
      </c>
      <c r="Q293" s="8"/>
    </row>
    <row r="294" customFormat="false" ht="15" hidden="false" customHeight="false" outlineLevel="0" collapsed="false">
      <c r="A294" s="21"/>
      <c r="B294" s="8"/>
      <c r="C294" s="8"/>
      <c r="D294" s="8"/>
      <c r="E294" s="8"/>
      <c r="F294" s="18"/>
      <c r="G294" s="19"/>
      <c r="H294" s="17"/>
      <c r="I294" s="18"/>
      <c r="J294" s="17"/>
      <c r="K294" s="8"/>
      <c r="L294" s="8"/>
      <c r="M294" s="22" t="str">
        <f aca="false">IF(OR(A294="",J294=""),"",N(I294)-N(F294))</f>
        <v/>
      </c>
      <c r="N294" s="23" t="str">
        <f aca="false">IF(M294="","",IF(N(F294)=0,0,G294/F294*M294))</f>
        <v/>
      </c>
      <c r="O294" s="10" t="str">
        <f aca="false">IF(A294="","",IF(OR(H294="",EDATE(H294,12*Settings!$C$7)&lt;=Settings!$C$6),"Due","Not due"))</f>
        <v/>
      </c>
      <c r="P294" s="10" t="str">
        <f aca="false">IF(A294="","",IF(J294="",IF(O294="Due","Not verified - due","Not verified"),IF(M294&lt;&gt;0,"Discrepancy",IF(L294="Working","Verified OK","Verified - "&amp;IF(L294="","condition not noted",L294)))))</f>
        <v/>
      </c>
      <c r="Q294" s="8"/>
    </row>
    <row r="295" customFormat="false" ht="15" hidden="false" customHeight="false" outlineLevel="0" collapsed="false">
      <c r="A295" s="21"/>
      <c r="B295" s="8"/>
      <c r="C295" s="8"/>
      <c r="D295" s="8"/>
      <c r="E295" s="8"/>
      <c r="F295" s="18"/>
      <c r="G295" s="19"/>
      <c r="H295" s="17"/>
      <c r="I295" s="18"/>
      <c r="J295" s="17"/>
      <c r="K295" s="8"/>
      <c r="L295" s="8"/>
      <c r="M295" s="22" t="str">
        <f aca="false">IF(OR(A295="",J295=""),"",N(I295)-N(F295))</f>
        <v/>
      </c>
      <c r="N295" s="23" t="str">
        <f aca="false">IF(M295="","",IF(N(F295)=0,0,G295/F295*M295))</f>
        <v/>
      </c>
      <c r="O295" s="10" t="str">
        <f aca="false">IF(A295="","",IF(OR(H295="",EDATE(H295,12*Settings!$C$7)&lt;=Settings!$C$6),"Due","Not due"))</f>
        <v/>
      </c>
      <c r="P295" s="10" t="str">
        <f aca="false">IF(A295="","",IF(J295="",IF(O295="Due","Not verified - due","Not verified"),IF(M295&lt;&gt;0,"Discrepancy",IF(L295="Working","Verified OK","Verified - "&amp;IF(L295="","condition not noted",L295)))))</f>
        <v/>
      </c>
      <c r="Q295" s="8"/>
    </row>
    <row r="296" customFormat="false" ht="15" hidden="false" customHeight="false" outlineLevel="0" collapsed="false">
      <c r="A296" s="21"/>
      <c r="B296" s="8"/>
      <c r="C296" s="8"/>
      <c r="D296" s="8"/>
      <c r="E296" s="8"/>
      <c r="F296" s="18"/>
      <c r="G296" s="19"/>
      <c r="H296" s="17"/>
      <c r="I296" s="18"/>
      <c r="J296" s="17"/>
      <c r="K296" s="8"/>
      <c r="L296" s="8"/>
      <c r="M296" s="22" t="str">
        <f aca="false">IF(OR(A296="",J296=""),"",N(I296)-N(F296))</f>
        <v/>
      </c>
      <c r="N296" s="23" t="str">
        <f aca="false">IF(M296="","",IF(N(F296)=0,0,G296/F296*M296))</f>
        <v/>
      </c>
      <c r="O296" s="10" t="str">
        <f aca="false">IF(A296="","",IF(OR(H296="",EDATE(H296,12*Settings!$C$7)&lt;=Settings!$C$6),"Due","Not due"))</f>
        <v/>
      </c>
      <c r="P296" s="10" t="str">
        <f aca="false">IF(A296="","",IF(J296="",IF(O296="Due","Not verified - due","Not verified"),IF(M296&lt;&gt;0,"Discrepancy",IF(L296="Working","Verified OK","Verified - "&amp;IF(L296="","condition not noted",L296)))))</f>
        <v/>
      </c>
      <c r="Q296" s="8"/>
    </row>
    <row r="297" customFormat="false" ht="15" hidden="false" customHeight="false" outlineLevel="0" collapsed="false">
      <c r="A297" s="21"/>
      <c r="B297" s="8"/>
      <c r="C297" s="8"/>
      <c r="D297" s="8"/>
      <c r="E297" s="8"/>
      <c r="F297" s="18"/>
      <c r="G297" s="19"/>
      <c r="H297" s="17"/>
      <c r="I297" s="18"/>
      <c r="J297" s="17"/>
      <c r="K297" s="8"/>
      <c r="L297" s="8"/>
      <c r="M297" s="22" t="str">
        <f aca="false">IF(OR(A297="",J297=""),"",N(I297)-N(F297))</f>
        <v/>
      </c>
      <c r="N297" s="23" t="str">
        <f aca="false">IF(M297="","",IF(N(F297)=0,0,G297/F297*M297))</f>
        <v/>
      </c>
      <c r="O297" s="10" t="str">
        <f aca="false">IF(A297="","",IF(OR(H297="",EDATE(H297,12*Settings!$C$7)&lt;=Settings!$C$6),"Due","Not due"))</f>
        <v/>
      </c>
      <c r="P297" s="10" t="str">
        <f aca="false">IF(A297="","",IF(J297="",IF(O297="Due","Not verified - due","Not verified"),IF(M297&lt;&gt;0,"Discrepancy",IF(L297="Working","Verified OK","Verified - "&amp;IF(L297="","condition not noted",L297)))))</f>
        <v/>
      </c>
      <c r="Q297" s="8"/>
    </row>
    <row r="298" customFormat="false" ht="15" hidden="false" customHeight="false" outlineLevel="0" collapsed="false">
      <c r="A298" s="21"/>
      <c r="B298" s="8"/>
      <c r="C298" s="8"/>
      <c r="D298" s="8"/>
      <c r="E298" s="8"/>
      <c r="F298" s="18"/>
      <c r="G298" s="19"/>
      <c r="H298" s="17"/>
      <c r="I298" s="18"/>
      <c r="J298" s="17"/>
      <c r="K298" s="8"/>
      <c r="L298" s="8"/>
      <c r="M298" s="22" t="str">
        <f aca="false">IF(OR(A298="",J298=""),"",N(I298)-N(F298))</f>
        <v/>
      </c>
      <c r="N298" s="23" t="str">
        <f aca="false">IF(M298="","",IF(N(F298)=0,0,G298/F298*M298))</f>
        <v/>
      </c>
      <c r="O298" s="10" t="str">
        <f aca="false">IF(A298="","",IF(OR(H298="",EDATE(H298,12*Settings!$C$7)&lt;=Settings!$C$6),"Due","Not due"))</f>
        <v/>
      </c>
      <c r="P298" s="10" t="str">
        <f aca="false">IF(A298="","",IF(J298="",IF(O298="Due","Not verified - due","Not verified"),IF(M298&lt;&gt;0,"Discrepancy",IF(L298="Working","Verified OK","Verified - "&amp;IF(L298="","condition not noted",L298)))))</f>
        <v/>
      </c>
      <c r="Q298" s="8"/>
    </row>
    <row r="299" customFormat="false" ht="15" hidden="false" customHeight="false" outlineLevel="0" collapsed="false">
      <c r="A299" s="21"/>
      <c r="B299" s="8"/>
      <c r="C299" s="8"/>
      <c r="D299" s="8"/>
      <c r="E299" s="8"/>
      <c r="F299" s="18"/>
      <c r="G299" s="19"/>
      <c r="H299" s="17"/>
      <c r="I299" s="18"/>
      <c r="J299" s="17"/>
      <c r="K299" s="8"/>
      <c r="L299" s="8"/>
      <c r="M299" s="22" t="str">
        <f aca="false">IF(OR(A299="",J299=""),"",N(I299)-N(F299))</f>
        <v/>
      </c>
      <c r="N299" s="23" t="str">
        <f aca="false">IF(M299="","",IF(N(F299)=0,0,G299/F299*M299))</f>
        <v/>
      </c>
      <c r="O299" s="10" t="str">
        <f aca="false">IF(A299="","",IF(OR(H299="",EDATE(H299,12*Settings!$C$7)&lt;=Settings!$C$6),"Due","Not due"))</f>
        <v/>
      </c>
      <c r="P299" s="10" t="str">
        <f aca="false">IF(A299="","",IF(J299="",IF(O299="Due","Not verified - due","Not verified"),IF(M299&lt;&gt;0,"Discrepancy",IF(L299="Working","Verified OK","Verified - "&amp;IF(L299="","condition not noted",L299)))))</f>
        <v/>
      </c>
      <c r="Q299" s="8"/>
    </row>
    <row r="300" customFormat="false" ht="15" hidden="false" customHeight="false" outlineLevel="0" collapsed="false">
      <c r="A300" s="21"/>
      <c r="B300" s="8"/>
      <c r="C300" s="8"/>
      <c r="D300" s="8"/>
      <c r="E300" s="8"/>
      <c r="F300" s="18"/>
      <c r="G300" s="19"/>
      <c r="H300" s="17"/>
      <c r="I300" s="18"/>
      <c r="J300" s="17"/>
      <c r="K300" s="8"/>
      <c r="L300" s="8"/>
      <c r="M300" s="22" t="str">
        <f aca="false">IF(OR(A300="",J300=""),"",N(I300)-N(F300))</f>
        <v/>
      </c>
      <c r="N300" s="23" t="str">
        <f aca="false">IF(M300="","",IF(N(F300)=0,0,G300/F300*M300))</f>
        <v/>
      </c>
      <c r="O300" s="10" t="str">
        <f aca="false">IF(A300="","",IF(OR(H300="",EDATE(H300,12*Settings!$C$7)&lt;=Settings!$C$6),"Due","Not due"))</f>
        <v/>
      </c>
      <c r="P300" s="10" t="str">
        <f aca="false">IF(A300="","",IF(J300="",IF(O300="Due","Not verified - due","Not verified"),IF(M300&lt;&gt;0,"Discrepancy",IF(L300="Working","Verified OK","Verified - "&amp;IF(L300="","condition not noted",L300)))))</f>
        <v/>
      </c>
      <c r="Q300" s="8"/>
    </row>
    <row r="301" customFormat="false" ht="15" hidden="false" customHeight="false" outlineLevel="0" collapsed="false">
      <c r="A301" s="21"/>
      <c r="B301" s="8"/>
      <c r="C301" s="8"/>
      <c r="D301" s="8"/>
      <c r="E301" s="8"/>
      <c r="F301" s="18"/>
      <c r="G301" s="19"/>
      <c r="H301" s="17"/>
      <c r="I301" s="18"/>
      <c r="J301" s="17"/>
      <c r="K301" s="8"/>
      <c r="L301" s="8"/>
      <c r="M301" s="22" t="str">
        <f aca="false">IF(OR(A301="",J301=""),"",N(I301)-N(F301))</f>
        <v/>
      </c>
      <c r="N301" s="23" t="str">
        <f aca="false">IF(M301="","",IF(N(F301)=0,0,G301/F301*M301))</f>
        <v/>
      </c>
      <c r="O301" s="10" t="str">
        <f aca="false">IF(A301="","",IF(OR(H301="",EDATE(H301,12*Settings!$C$7)&lt;=Settings!$C$6),"Due","Not due"))</f>
        <v/>
      </c>
      <c r="P301" s="10" t="str">
        <f aca="false">IF(A301="","",IF(J301="",IF(O301="Due","Not verified - due","Not verified"),IF(M301&lt;&gt;0,"Discrepancy",IF(L301="Working","Verified OK","Verified - "&amp;IF(L301="","condition not noted",L301)))))</f>
        <v/>
      </c>
      <c r="Q301" s="8"/>
    </row>
    <row r="302" customFormat="false" ht="15" hidden="false" customHeight="false" outlineLevel="0" collapsed="false">
      <c r="A302" s="21"/>
      <c r="B302" s="8"/>
      <c r="C302" s="8"/>
      <c r="D302" s="8"/>
      <c r="E302" s="8"/>
      <c r="F302" s="18"/>
      <c r="G302" s="19"/>
      <c r="H302" s="17"/>
      <c r="I302" s="18"/>
      <c r="J302" s="17"/>
      <c r="K302" s="8"/>
      <c r="L302" s="8"/>
      <c r="M302" s="22" t="str">
        <f aca="false">IF(OR(A302="",J302=""),"",N(I302)-N(F302))</f>
        <v/>
      </c>
      <c r="N302" s="23" t="str">
        <f aca="false">IF(M302="","",IF(N(F302)=0,0,G302/F302*M302))</f>
        <v/>
      </c>
      <c r="O302" s="10" t="str">
        <f aca="false">IF(A302="","",IF(OR(H302="",EDATE(H302,12*Settings!$C$7)&lt;=Settings!$C$6),"Due","Not due"))</f>
        <v/>
      </c>
      <c r="P302" s="10" t="str">
        <f aca="false">IF(A302="","",IF(J302="",IF(O302="Due","Not verified - due","Not verified"),IF(M302&lt;&gt;0,"Discrepancy",IF(L302="Working","Verified OK","Verified - "&amp;IF(L302="","condition not noted",L302)))))</f>
        <v/>
      </c>
      <c r="Q302" s="8"/>
    </row>
    <row r="303" customFormat="false" ht="15" hidden="false" customHeight="false" outlineLevel="0" collapsed="false">
      <c r="A303" s="21"/>
      <c r="B303" s="8"/>
      <c r="C303" s="8"/>
      <c r="D303" s="8"/>
      <c r="E303" s="8"/>
      <c r="F303" s="18"/>
      <c r="G303" s="19"/>
      <c r="H303" s="17"/>
      <c r="I303" s="18"/>
      <c r="J303" s="17"/>
      <c r="K303" s="8"/>
      <c r="L303" s="8"/>
      <c r="M303" s="22" t="str">
        <f aca="false">IF(OR(A303="",J303=""),"",N(I303)-N(F303))</f>
        <v/>
      </c>
      <c r="N303" s="23" t="str">
        <f aca="false">IF(M303="","",IF(N(F303)=0,0,G303/F303*M303))</f>
        <v/>
      </c>
      <c r="O303" s="10" t="str">
        <f aca="false">IF(A303="","",IF(OR(H303="",EDATE(H303,12*Settings!$C$7)&lt;=Settings!$C$6),"Due","Not due"))</f>
        <v/>
      </c>
      <c r="P303" s="10" t="str">
        <f aca="false">IF(A303="","",IF(J303="",IF(O303="Due","Not verified - due","Not verified"),IF(M303&lt;&gt;0,"Discrepancy",IF(L303="Working","Verified OK","Verified - "&amp;IF(L303="","condition not noted",L303)))))</f>
        <v/>
      </c>
      <c r="Q303" s="8"/>
    </row>
    <row r="304" customFormat="false" ht="15" hidden="false" customHeight="false" outlineLevel="0" collapsed="false">
      <c r="A304" s="21"/>
      <c r="B304" s="8"/>
      <c r="C304" s="8"/>
      <c r="D304" s="8"/>
      <c r="E304" s="8"/>
      <c r="F304" s="18"/>
      <c r="G304" s="19"/>
      <c r="H304" s="17"/>
      <c r="I304" s="18"/>
      <c r="J304" s="17"/>
      <c r="K304" s="8"/>
      <c r="L304" s="8"/>
      <c r="M304" s="22" t="str">
        <f aca="false">IF(OR(A304="",J304=""),"",N(I304)-N(F304))</f>
        <v/>
      </c>
      <c r="N304" s="23" t="str">
        <f aca="false">IF(M304="","",IF(N(F304)=0,0,G304/F304*M304))</f>
        <v/>
      </c>
      <c r="O304" s="10" t="str">
        <f aca="false">IF(A304="","",IF(OR(H304="",EDATE(H304,12*Settings!$C$7)&lt;=Settings!$C$6),"Due","Not due"))</f>
        <v/>
      </c>
      <c r="P304" s="10" t="str">
        <f aca="false">IF(A304="","",IF(J304="",IF(O304="Due","Not verified - due","Not verified"),IF(M304&lt;&gt;0,"Discrepancy",IF(L304="Working","Verified OK","Verified - "&amp;IF(L304="","condition not noted",L304)))))</f>
        <v/>
      </c>
      <c r="Q304" s="8"/>
    </row>
    <row r="305" customFormat="false" ht="15" hidden="false" customHeight="false" outlineLevel="0" collapsed="false">
      <c r="A305" s="21"/>
      <c r="B305" s="8"/>
      <c r="C305" s="8"/>
      <c r="D305" s="8"/>
      <c r="E305" s="8"/>
      <c r="F305" s="18"/>
      <c r="G305" s="19"/>
      <c r="H305" s="17"/>
      <c r="I305" s="18"/>
      <c r="J305" s="17"/>
      <c r="K305" s="8"/>
      <c r="L305" s="8"/>
      <c r="M305" s="22" t="str">
        <f aca="false">IF(OR(A305="",J305=""),"",N(I305)-N(F305))</f>
        <v/>
      </c>
      <c r="N305" s="23" t="str">
        <f aca="false">IF(M305="","",IF(N(F305)=0,0,G305/F305*M305))</f>
        <v/>
      </c>
      <c r="O305" s="10" t="str">
        <f aca="false">IF(A305="","",IF(OR(H305="",EDATE(H305,12*Settings!$C$7)&lt;=Settings!$C$6),"Due","Not due"))</f>
        <v/>
      </c>
      <c r="P305" s="10" t="str">
        <f aca="false">IF(A305="","",IF(J305="",IF(O305="Due","Not verified - due","Not verified"),IF(M305&lt;&gt;0,"Discrepancy",IF(L305="Working","Verified OK","Verified - "&amp;IF(L305="","condition not noted",L305)))))</f>
        <v/>
      </c>
      <c r="Q305" s="8"/>
    </row>
    <row r="306" customFormat="false" ht="15" hidden="false" customHeight="false" outlineLevel="0" collapsed="false">
      <c r="A306" s="21"/>
      <c r="B306" s="8"/>
      <c r="C306" s="8"/>
      <c r="D306" s="8"/>
      <c r="E306" s="8"/>
      <c r="F306" s="18"/>
      <c r="G306" s="19"/>
      <c r="H306" s="17"/>
      <c r="I306" s="18"/>
      <c r="J306" s="17"/>
      <c r="K306" s="8"/>
      <c r="L306" s="8"/>
      <c r="M306" s="22" t="str">
        <f aca="false">IF(OR(A306="",J306=""),"",N(I306)-N(F306))</f>
        <v/>
      </c>
      <c r="N306" s="23" t="str">
        <f aca="false">IF(M306="","",IF(N(F306)=0,0,G306/F306*M306))</f>
        <v/>
      </c>
      <c r="O306" s="10" t="str">
        <f aca="false">IF(A306="","",IF(OR(H306="",EDATE(H306,12*Settings!$C$7)&lt;=Settings!$C$6),"Due","Not due"))</f>
        <v/>
      </c>
      <c r="P306" s="10" t="str">
        <f aca="false">IF(A306="","",IF(J306="",IF(O306="Due","Not verified - due","Not verified"),IF(M306&lt;&gt;0,"Discrepancy",IF(L306="Working","Verified OK","Verified - "&amp;IF(L306="","condition not noted",L306)))))</f>
        <v/>
      </c>
      <c r="Q306" s="8"/>
    </row>
    <row r="307" customFormat="false" ht="15" hidden="false" customHeight="false" outlineLevel="0" collapsed="false">
      <c r="A307" s="21"/>
      <c r="B307" s="8"/>
      <c r="C307" s="8"/>
      <c r="D307" s="8"/>
      <c r="E307" s="8"/>
      <c r="F307" s="18"/>
      <c r="G307" s="19"/>
      <c r="H307" s="17"/>
      <c r="I307" s="18"/>
      <c r="J307" s="17"/>
      <c r="K307" s="8"/>
      <c r="L307" s="8"/>
      <c r="M307" s="22" t="str">
        <f aca="false">IF(OR(A307="",J307=""),"",N(I307)-N(F307))</f>
        <v/>
      </c>
      <c r="N307" s="23" t="str">
        <f aca="false">IF(M307="","",IF(N(F307)=0,0,G307/F307*M307))</f>
        <v/>
      </c>
      <c r="O307" s="10" t="str">
        <f aca="false">IF(A307="","",IF(OR(H307="",EDATE(H307,12*Settings!$C$7)&lt;=Settings!$C$6),"Due","Not due"))</f>
        <v/>
      </c>
      <c r="P307" s="10" t="str">
        <f aca="false">IF(A307="","",IF(J307="",IF(O307="Due","Not verified - due","Not verified"),IF(M307&lt;&gt;0,"Discrepancy",IF(L307="Working","Verified OK","Verified - "&amp;IF(L307="","condition not noted",L307)))))</f>
        <v/>
      </c>
      <c r="Q307" s="8"/>
    </row>
    <row r="308" customFormat="false" ht="15" hidden="false" customHeight="false" outlineLevel="0" collapsed="false">
      <c r="A308" s="21"/>
      <c r="B308" s="8"/>
      <c r="C308" s="8"/>
      <c r="D308" s="8"/>
      <c r="E308" s="8"/>
      <c r="F308" s="18"/>
      <c r="G308" s="19"/>
      <c r="H308" s="17"/>
      <c r="I308" s="18"/>
      <c r="J308" s="17"/>
      <c r="K308" s="8"/>
      <c r="L308" s="8"/>
      <c r="M308" s="22" t="str">
        <f aca="false">IF(OR(A308="",J308=""),"",N(I308)-N(F308))</f>
        <v/>
      </c>
      <c r="N308" s="23" t="str">
        <f aca="false">IF(M308="","",IF(N(F308)=0,0,G308/F308*M308))</f>
        <v/>
      </c>
      <c r="O308" s="10" t="str">
        <f aca="false">IF(A308="","",IF(OR(H308="",EDATE(H308,12*Settings!$C$7)&lt;=Settings!$C$6),"Due","Not due"))</f>
        <v/>
      </c>
      <c r="P308" s="10" t="str">
        <f aca="false">IF(A308="","",IF(J308="",IF(O308="Due","Not verified - due","Not verified"),IF(M308&lt;&gt;0,"Discrepancy",IF(L308="Working","Verified OK","Verified - "&amp;IF(L308="","condition not noted",L308)))))</f>
        <v/>
      </c>
      <c r="Q308" s="8"/>
    </row>
    <row r="309" customFormat="false" ht="15" hidden="false" customHeight="false" outlineLevel="0" collapsed="false">
      <c r="A309" s="21"/>
      <c r="B309" s="8"/>
      <c r="C309" s="8"/>
      <c r="D309" s="8"/>
      <c r="E309" s="8"/>
      <c r="F309" s="18"/>
      <c r="G309" s="19"/>
      <c r="H309" s="17"/>
      <c r="I309" s="18"/>
      <c r="J309" s="17"/>
      <c r="K309" s="8"/>
      <c r="L309" s="8"/>
      <c r="M309" s="22" t="str">
        <f aca="false">IF(OR(A309="",J309=""),"",N(I309)-N(F309))</f>
        <v/>
      </c>
      <c r="N309" s="23" t="str">
        <f aca="false">IF(M309="","",IF(N(F309)=0,0,G309/F309*M309))</f>
        <v/>
      </c>
      <c r="O309" s="10" t="str">
        <f aca="false">IF(A309="","",IF(OR(H309="",EDATE(H309,12*Settings!$C$7)&lt;=Settings!$C$6),"Due","Not due"))</f>
        <v/>
      </c>
      <c r="P309" s="10" t="str">
        <f aca="false">IF(A309="","",IF(J309="",IF(O309="Due","Not verified - due","Not verified"),IF(M309&lt;&gt;0,"Discrepancy",IF(L309="Working","Verified OK","Verified - "&amp;IF(L309="","condition not noted",L309)))))</f>
        <v/>
      </c>
      <c r="Q309" s="8"/>
    </row>
    <row r="310" customFormat="false" ht="15" hidden="false" customHeight="false" outlineLevel="0" collapsed="false">
      <c r="A310" s="21"/>
      <c r="B310" s="8"/>
      <c r="C310" s="8"/>
      <c r="D310" s="8"/>
      <c r="E310" s="8"/>
      <c r="F310" s="18"/>
      <c r="G310" s="19"/>
      <c r="H310" s="17"/>
      <c r="I310" s="18"/>
      <c r="J310" s="17"/>
      <c r="K310" s="8"/>
      <c r="L310" s="8"/>
      <c r="M310" s="22" t="str">
        <f aca="false">IF(OR(A310="",J310=""),"",N(I310)-N(F310))</f>
        <v/>
      </c>
      <c r="N310" s="23" t="str">
        <f aca="false">IF(M310="","",IF(N(F310)=0,0,G310/F310*M310))</f>
        <v/>
      </c>
      <c r="O310" s="10" t="str">
        <f aca="false">IF(A310="","",IF(OR(H310="",EDATE(H310,12*Settings!$C$7)&lt;=Settings!$C$6),"Due","Not due"))</f>
        <v/>
      </c>
      <c r="P310" s="10" t="str">
        <f aca="false">IF(A310="","",IF(J310="",IF(O310="Due","Not verified - due","Not verified"),IF(M310&lt;&gt;0,"Discrepancy",IF(L310="Working","Verified OK","Verified - "&amp;IF(L310="","condition not noted",L310)))))</f>
        <v/>
      </c>
      <c r="Q310" s="8"/>
    </row>
    <row r="311" customFormat="false" ht="15" hidden="false" customHeight="false" outlineLevel="0" collapsed="false">
      <c r="A311" s="21"/>
      <c r="B311" s="8"/>
      <c r="C311" s="8"/>
      <c r="D311" s="8"/>
      <c r="E311" s="8"/>
      <c r="F311" s="18"/>
      <c r="G311" s="19"/>
      <c r="H311" s="17"/>
      <c r="I311" s="18"/>
      <c r="J311" s="17"/>
      <c r="K311" s="8"/>
      <c r="L311" s="8"/>
      <c r="M311" s="22" t="str">
        <f aca="false">IF(OR(A311="",J311=""),"",N(I311)-N(F311))</f>
        <v/>
      </c>
      <c r="N311" s="23" t="str">
        <f aca="false">IF(M311="","",IF(N(F311)=0,0,G311/F311*M311))</f>
        <v/>
      </c>
      <c r="O311" s="10" t="str">
        <f aca="false">IF(A311="","",IF(OR(H311="",EDATE(H311,12*Settings!$C$7)&lt;=Settings!$C$6),"Due","Not due"))</f>
        <v/>
      </c>
      <c r="P311" s="10" t="str">
        <f aca="false">IF(A311="","",IF(J311="",IF(O311="Due","Not verified - due","Not verified"),IF(M311&lt;&gt;0,"Discrepancy",IF(L311="Working","Verified OK","Verified - "&amp;IF(L311="","condition not noted",L311)))))</f>
        <v/>
      </c>
      <c r="Q311" s="8"/>
    </row>
    <row r="312" customFormat="false" ht="15" hidden="false" customHeight="false" outlineLevel="0" collapsed="false">
      <c r="A312" s="21"/>
      <c r="B312" s="8"/>
      <c r="C312" s="8"/>
      <c r="D312" s="8"/>
      <c r="E312" s="8"/>
      <c r="F312" s="18"/>
      <c r="G312" s="19"/>
      <c r="H312" s="17"/>
      <c r="I312" s="18"/>
      <c r="J312" s="17"/>
      <c r="K312" s="8"/>
      <c r="L312" s="8"/>
      <c r="M312" s="22" t="str">
        <f aca="false">IF(OR(A312="",J312=""),"",N(I312)-N(F312))</f>
        <v/>
      </c>
      <c r="N312" s="23" t="str">
        <f aca="false">IF(M312="","",IF(N(F312)=0,0,G312/F312*M312))</f>
        <v/>
      </c>
      <c r="O312" s="10" t="str">
        <f aca="false">IF(A312="","",IF(OR(H312="",EDATE(H312,12*Settings!$C$7)&lt;=Settings!$C$6),"Due","Not due"))</f>
        <v/>
      </c>
      <c r="P312" s="10" t="str">
        <f aca="false">IF(A312="","",IF(J312="",IF(O312="Due","Not verified - due","Not verified"),IF(M312&lt;&gt;0,"Discrepancy",IF(L312="Working","Verified OK","Verified - "&amp;IF(L312="","condition not noted",L312)))))</f>
        <v/>
      </c>
      <c r="Q312" s="8"/>
    </row>
    <row r="313" customFormat="false" ht="15" hidden="false" customHeight="false" outlineLevel="0" collapsed="false">
      <c r="A313" s="21"/>
      <c r="B313" s="8"/>
      <c r="C313" s="8"/>
      <c r="D313" s="8"/>
      <c r="E313" s="8"/>
      <c r="F313" s="18"/>
      <c r="G313" s="19"/>
      <c r="H313" s="17"/>
      <c r="I313" s="18"/>
      <c r="J313" s="17"/>
      <c r="K313" s="8"/>
      <c r="L313" s="8"/>
      <c r="M313" s="22" t="str">
        <f aca="false">IF(OR(A313="",J313=""),"",N(I313)-N(F313))</f>
        <v/>
      </c>
      <c r="N313" s="23" t="str">
        <f aca="false">IF(M313="","",IF(N(F313)=0,0,G313/F313*M313))</f>
        <v/>
      </c>
      <c r="O313" s="10" t="str">
        <f aca="false">IF(A313="","",IF(OR(H313="",EDATE(H313,12*Settings!$C$7)&lt;=Settings!$C$6),"Due","Not due"))</f>
        <v/>
      </c>
      <c r="P313" s="10" t="str">
        <f aca="false">IF(A313="","",IF(J313="",IF(O313="Due","Not verified - due","Not verified"),IF(M313&lt;&gt;0,"Discrepancy",IF(L313="Working","Verified OK","Verified - "&amp;IF(L313="","condition not noted",L313)))))</f>
        <v/>
      </c>
      <c r="Q313" s="8"/>
    </row>
    <row r="314" customFormat="false" ht="15" hidden="false" customHeight="false" outlineLevel="0" collapsed="false">
      <c r="A314" s="21"/>
      <c r="B314" s="8"/>
      <c r="C314" s="8"/>
      <c r="D314" s="8"/>
      <c r="E314" s="8"/>
      <c r="F314" s="18"/>
      <c r="G314" s="19"/>
      <c r="H314" s="17"/>
      <c r="I314" s="18"/>
      <c r="J314" s="17"/>
      <c r="K314" s="8"/>
      <c r="L314" s="8"/>
      <c r="M314" s="22" t="str">
        <f aca="false">IF(OR(A314="",J314=""),"",N(I314)-N(F314))</f>
        <v/>
      </c>
      <c r="N314" s="23" t="str">
        <f aca="false">IF(M314="","",IF(N(F314)=0,0,G314/F314*M314))</f>
        <v/>
      </c>
      <c r="O314" s="10" t="str">
        <f aca="false">IF(A314="","",IF(OR(H314="",EDATE(H314,12*Settings!$C$7)&lt;=Settings!$C$6),"Due","Not due"))</f>
        <v/>
      </c>
      <c r="P314" s="10" t="str">
        <f aca="false">IF(A314="","",IF(J314="",IF(O314="Due","Not verified - due","Not verified"),IF(M314&lt;&gt;0,"Discrepancy",IF(L314="Working","Verified OK","Verified - "&amp;IF(L314="","condition not noted",L314)))))</f>
        <v/>
      </c>
      <c r="Q314" s="8"/>
    </row>
    <row r="315" customFormat="false" ht="15" hidden="false" customHeight="false" outlineLevel="0" collapsed="false">
      <c r="A315" s="21"/>
      <c r="B315" s="8"/>
      <c r="C315" s="8"/>
      <c r="D315" s="8"/>
      <c r="E315" s="8"/>
      <c r="F315" s="18"/>
      <c r="G315" s="19"/>
      <c r="H315" s="17"/>
      <c r="I315" s="18"/>
      <c r="J315" s="17"/>
      <c r="K315" s="8"/>
      <c r="L315" s="8"/>
      <c r="M315" s="22" t="str">
        <f aca="false">IF(OR(A315="",J315=""),"",N(I315)-N(F315))</f>
        <v/>
      </c>
      <c r="N315" s="23" t="str">
        <f aca="false">IF(M315="","",IF(N(F315)=0,0,G315/F315*M315))</f>
        <v/>
      </c>
      <c r="O315" s="10" t="str">
        <f aca="false">IF(A315="","",IF(OR(H315="",EDATE(H315,12*Settings!$C$7)&lt;=Settings!$C$6),"Due","Not due"))</f>
        <v/>
      </c>
      <c r="P315" s="10" t="str">
        <f aca="false">IF(A315="","",IF(J315="",IF(O315="Due","Not verified - due","Not verified"),IF(M315&lt;&gt;0,"Discrepancy",IF(L315="Working","Verified OK","Verified - "&amp;IF(L315="","condition not noted",L315)))))</f>
        <v/>
      </c>
      <c r="Q315" s="8"/>
    </row>
    <row r="316" customFormat="false" ht="15" hidden="false" customHeight="false" outlineLevel="0" collapsed="false">
      <c r="A316" s="21"/>
      <c r="B316" s="8"/>
      <c r="C316" s="8"/>
      <c r="D316" s="8"/>
      <c r="E316" s="8"/>
      <c r="F316" s="18"/>
      <c r="G316" s="19"/>
      <c r="H316" s="17"/>
      <c r="I316" s="18"/>
      <c r="J316" s="17"/>
      <c r="K316" s="8"/>
      <c r="L316" s="8"/>
      <c r="M316" s="22" t="str">
        <f aca="false">IF(OR(A316="",J316=""),"",N(I316)-N(F316))</f>
        <v/>
      </c>
      <c r="N316" s="23" t="str">
        <f aca="false">IF(M316="","",IF(N(F316)=0,0,G316/F316*M316))</f>
        <v/>
      </c>
      <c r="O316" s="10" t="str">
        <f aca="false">IF(A316="","",IF(OR(H316="",EDATE(H316,12*Settings!$C$7)&lt;=Settings!$C$6),"Due","Not due"))</f>
        <v/>
      </c>
      <c r="P316" s="10" t="str">
        <f aca="false">IF(A316="","",IF(J316="",IF(O316="Due","Not verified - due","Not verified"),IF(M316&lt;&gt;0,"Discrepancy",IF(L316="Working","Verified OK","Verified - "&amp;IF(L316="","condition not noted",L316)))))</f>
        <v/>
      </c>
      <c r="Q316" s="8"/>
    </row>
    <row r="317" customFormat="false" ht="15" hidden="false" customHeight="false" outlineLevel="0" collapsed="false">
      <c r="A317" s="21"/>
      <c r="B317" s="8"/>
      <c r="C317" s="8"/>
      <c r="D317" s="8"/>
      <c r="E317" s="8"/>
      <c r="F317" s="18"/>
      <c r="G317" s="19"/>
      <c r="H317" s="17"/>
      <c r="I317" s="18"/>
      <c r="J317" s="17"/>
      <c r="K317" s="8"/>
      <c r="L317" s="8"/>
      <c r="M317" s="22" t="str">
        <f aca="false">IF(OR(A317="",J317=""),"",N(I317)-N(F317))</f>
        <v/>
      </c>
      <c r="N317" s="23" t="str">
        <f aca="false">IF(M317="","",IF(N(F317)=0,0,G317/F317*M317))</f>
        <v/>
      </c>
      <c r="O317" s="10" t="str">
        <f aca="false">IF(A317="","",IF(OR(H317="",EDATE(H317,12*Settings!$C$7)&lt;=Settings!$C$6),"Due","Not due"))</f>
        <v/>
      </c>
      <c r="P317" s="10" t="str">
        <f aca="false">IF(A317="","",IF(J317="",IF(O317="Due","Not verified - due","Not verified"),IF(M317&lt;&gt;0,"Discrepancy",IF(L317="Working","Verified OK","Verified - "&amp;IF(L317="","condition not noted",L317)))))</f>
        <v/>
      </c>
      <c r="Q317" s="8"/>
    </row>
    <row r="318" customFormat="false" ht="15" hidden="false" customHeight="false" outlineLevel="0" collapsed="false">
      <c r="A318" s="21"/>
      <c r="B318" s="8"/>
      <c r="C318" s="8"/>
      <c r="D318" s="8"/>
      <c r="E318" s="8"/>
      <c r="F318" s="18"/>
      <c r="G318" s="19"/>
      <c r="H318" s="17"/>
      <c r="I318" s="18"/>
      <c r="J318" s="17"/>
      <c r="K318" s="8"/>
      <c r="L318" s="8"/>
      <c r="M318" s="22" t="str">
        <f aca="false">IF(OR(A318="",J318=""),"",N(I318)-N(F318))</f>
        <v/>
      </c>
      <c r="N318" s="23" t="str">
        <f aca="false">IF(M318="","",IF(N(F318)=0,0,G318/F318*M318))</f>
        <v/>
      </c>
      <c r="O318" s="10" t="str">
        <f aca="false">IF(A318="","",IF(OR(H318="",EDATE(H318,12*Settings!$C$7)&lt;=Settings!$C$6),"Due","Not due"))</f>
        <v/>
      </c>
      <c r="P318" s="10" t="str">
        <f aca="false">IF(A318="","",IF(J318="",IF(O318="Due","Not verified - due","Not verified"),IF(M318&lt;&gt;0,"Discrepancy",IF(L318="Working","Verified OK","Verified - "&amp;IF(L318="","condition not noted",L318)))))</f>
        <v/>
      </c>
      <c r="Q318" s="8"/>
    </row>
    <row r="319" customFormat="false" ht="15" hidden="false" customHeight="false" outlineLevel="0" collapsed="false">
      <c r="A319" s="21"/>
      <c r="B319" s="8"/>
      <c r="C319" s="8"/>
      <c r="D319" s="8"/>
      <c r="E319" s="8"/>
      <c r="F319" s="18"/>
      <c r="G319" s="19"/>
      <c r="H319" s="17"/>
      <c r="I319" s="18"/>
      <c r="J319" s="17"/>
      <c r="K319" s="8"/>
      <c r="L319" s="8"/>
      <c r="M319" s="22" t="str">
        <f aca="false">IF(OR(A319="",J319=""),"",N(I319)-N(F319))</f>
        <v/>
      </c>
      <c r="N319" s="23" t="str">
        <f aca="false">IF(M319="","",IF(N(F319)=0,0,G319/F319*M319))</f>
        <v/>
      </c>
      <c r="O319" s="10" t="str">
        <f aca="false">IF(A319="","",IF(OR(H319="",EDATE(H319,12*Settings!$C$7)&lt;=Settings!$C$6),"Due","Not due"))</f>
        <v/>
      </c>
      <c r="P319" s="10" t="str">
        <f aca="false">IF(A319="","",IF(J319="",IF(O319="Due","Not verified - due","Not verified"),IF(M319&lt;&gt;0,"Discrepancy",IF(L319="Working","Verified OK","Verified - "&amp;IF(L319="","condition not noted",L319)))))</f>
        <v/>
      </c>
      <c r="Q319" s="8"/>
    </row>
    <row r="320" customFormat="false" ht="15" hidden="false" customHeight="false" outlineLevel="0" collapsed="false">
      <c r="A320" s="21"/>
      <c r="B320" s="8"/>
      <c r="C320" s="8"/>
      <c r="D320" s="8"/>
      <c r="E320" s="8"/>
      <c r="F320" s="18"/>
      <c r="G320" s="19"/>
      <c r="H320" s="17"/>
      <c r="I320" s="18"/>
      <c r="J320" s="17"/>
      <c r="K320" s="8"/>
      <c r="L320" s="8"/>
      <c r="M320" s="22" t="str">
        <f aca="false">IF(OR(A320="",J320=""),"",N(I320)-N(F320))</f>
        <v/>
      </c>
      <c r="N320" s="23" t="str">
        <f aca="false">IF(M320="","",IF(N(F320)=0,0,G320/F320*M320))</f>
        <v/>
      </c>
      <c r="O320" s="10" t="str">
        <f aca="false">IF(A320="","",IF(OR(H320="",EDATE(H320,12*Settings!$C$7)&lt;=Settings!$C$6),"Due","Not due"))</f>
        <v/>
      </c>
      <c r="P320" s="10" t="str">
        <f aca="false">IF(A320="","",IF(J320="",IF(O320="Due","Not verified - due","Not verified"),IF(M320&lt;&gt;0,"Discrepancy",IF(L320="Working","Verified OK","Verified - "&amp;IF(L320="","condition not noted",L320)))))</f>
        <v/>
      </c>
      <c r="Q320" s="8"/>
    </row>
    <row r="321" customFormat="false" ht="15" hidden="false" customHeight="false" outlineLevel="0" collapsed="false">
      <c r="A321" s="21"/>
      <c r="B321" s="8"/>
      <c r="C321" s="8"/>
      <c r="D321" s="8"/>
      <c r="E321" s="8"/>
      <c r="F321" s="18"/>
      <c r="G321" s="19"/>
      <c r="H321" s="17"/>
      <c r="I321" s="18"/>
      <c r="J321" s="17"/>
      <c r="K321" s="8"/>
      <c r="L321" s="8"/>
      <c r="M321" s="22" t="str">
        <f aca="false">IF(OR(A321="",J321=""),"",N(I321)-N(F321))</f>
        <v/>
      </c>
      <c r="N321" s="23" t="str">
        <f aca="false">IF(M321="","",IF(N(F321)=0,0,G321/F321*M321))</f>
        <v/>
      </c>
      <c r="O321" s="10" t="str">
        <f aca="false">IF(A321="","",IF(OR(H321="",EDATE(H321,12*Settings!$C$7)&lt;=Settings!$C$6),"Due","Not due"))</f>
        <v/>
      </c>
      <c r="P321" s="10" t="str">
        <f aca="false">IF(A321="","",IF(J321="",IF(O321="Due","Not verified - due","Not verified"),IF(M321&lt;&gt;0,"Discrepancy",IF(L321="Working","Verified OK","Verified - "&amp;IF(L321="","condition not noted",L321)))))</f>
        <v/>
      </c>
      <c r="Q321" s="8"/>
    </row>
    <row r="322" customFormat="false" ht="15" hidden="false" customHeight="false" outlineLevel="0" collapsed="false">
      <c r="A322" s="21"/>
      <c r="B322" s="8"/>
      <c r="C322" s="8"/>
      <c r="D322" s="8"/>
      <c r="E322" s="8"/>
      <c r="F322" s="18"/>
      <c r="G322" s="19"/>
      <c r="H322" s="17"/>
      <c r="I322" s="18"/>
      <c r="J322" s="17"/>
      <c r="K322" s="8"/>
      <c r="L322" s="8"/>
      <c r="M322" s="22" t="str">
        <f aca="false">IF(OR(A322="",J322=""),"",N(I322)-N(F322))</f>
        <v/>
      </c>
      <c r="N322" s="23" t="str">
        <f aca="false">IF(M322="","",IF(N(F322)=0,0,G322/F322*M322))</f>
        <v/>
      </c>
      <c r="O322" s="10" t="str">
        <f aca="false">IF(A322="","",IF(OR(H322="",EDATE(H322,12*Settings!$C$7)&lt;=Settings!$C$6),"Due","Not due"))</f>
        <v/>
      </c>
      <c r="P322" s="10" t="str">
        <f aca="false">IF(A322="","",IF(J322="",IF(O322="Due","Not verified - due","Not verified"),IF(M322&lt;&gt;0,"Discrepancy",IF(L322="Working","Verified OK","Verified - "&amp;IF(L322="","condition not noted",L322)))))</f>
        <v/>
      </c>
      <c r="Q322" s="8"/>
    </row>
    <row r="323" customFormat="false" ht="15" hidden="false" customHeight="false" outlineLevel="0" collapsed="false">
      <c r="A323" s="21"/>
      <c r="B323" s="8"/>
      <c r="C323" s="8"/>
      <c r="D323" s="8"/>
      <c r="E323" s="8"/>
      <c r="F323" s="18"/>
      <c r="G323" s="19"/>
      <c r="H323" s="17"/>
      <c r="I323" s="18"/>
      <c r="J323" s="17"/>
      <c r="K323" s="8"/>
      <c r="L323" s="8"/>
      <c r="M323" s="22" t="str">
        <f aca="false">IF(OR(A323="",J323=""),"",N(I323)-N(F323))</f>
        <v/>
      </c>
      <c r="N323" s="23" t="str">
        <f aca="false">IF(M323="","",IF(N(F323)=0,0,G323/F323*M323))</f>
        <v/>
      </c>
      <c r="O323" s="10" t="str">
        <f aca="false">IF(A323="","",IF(OR(H323="",EDATE(H323,12*Settings!$C$7)&lt;=Settings!$C$6),"Due","Not due"))</f>
        <v/>
      </c>
      <c r="P323" s="10" t="str">
        <f aca="false">IF(A323="","",IF(J323="",IF(O323="Due","Not verified - due","Not verified"),IF(M323&lt;&gt;0,"Discrepancy",IF(L323="Working","Verified OK","Verified - "&amp;IF(L323="","condition not noted",L323)))))</f>
        <v/>
      </c>
      <c r="Q323" s="8"/>
    </row>
    <row r="324" customFormat="false" ht="15" hidden="false" customHeight="false" outlineLevel="0" collapsed="false">
      <c r="A324" s="21"/>
      <c r="B324" s="8"/>
      <c r="C324" s="8"/>
      <c r="D324" s="8"/>
      <c r="E324" s="8"/>
      <c r="F324" s="18"/>
      <c r="G324" s="19"/>
      <c r="H324" s="17"/>
      <c r="I324" s="18"/>
      <c r="J324" s="17"/>
      <c r="K324" s="8"/>
      <c r="L324" s="8"/>
      <c r="M324" s="22" t="str">
        <f aca="false">IF(OR(A324="",J324=""),"",N(I324)-N(F324))</f>
        <v/>
      </c>
      <c r="N324" s="23" t="str">
        <f aca="false">IF(M324="","",IF(N(F324)=0,0,G324/F324*M324))</f>
        <v/>
      </c>
      <c r="O324" s="10" t="str">
        <f aca="false">IF(A324="","",IF(OR(H324="",EDATE(H324,12*Settings!$C$7)&lt;=Settings!$C$6),"Due","Not due"))</f>
        <v/>
      </c>
      <c r="P324" s="10" t="str">
        <f aca="false">IF(A324="","",IF(J324="",IF(O324="Due","Not verified - due","Not verified"),IF(M324&lt;&gt;0,"Discrepancy",IF(L324="Working","Verified OK","Verified - "&amp;IF(L324="","condition not noted",L324)))))</f>
        <v/>
      </c>
      <c r="Q324" s="8"/>
    </row>
    <row r="325" customFormat="false" ht="15" hidden="false" customHeight="false" outlineLevel="0" collapsed="false">
      <c r="A325" s="21"/>
      <c r="B325" s="8"/>
      <c r="C325" s="8"/>
      <c r="D325" s="8"/>
      <c r="E325" s="8"/>
      <c r="F325" s="18"/>
      <c r="G325" s="19"/>
      <c r="H325" s="17"/>
      <c r="I325" s="18"/>
      <c r="J325" s="17"/>
      <c r="K325" s="8"/>
      <c r="L325" s="8"/>
      <c r="M325" s="22" t="str">
        <f aca="false">IF(OR(A325="",J325=""),"",N(I325)-N(F325))</f>
        <v/>
      </c>
      <c r="N325" s="23" t="str">
        <f aca="false">IF(M325="","",IF(N(F325)=0,0,G325/F325*M325))</f>
        <v/>
      </c>
      <c r="O325" s="10" t="str">
        <f aca="false">IF(A325="","",IF(OR(H325="",EDATE(H325,12*Settings!$C$7)&lt;=Settings!$C$6),"Due","Not due"))</f>
        <v/>
      </c>
      <c r="P325" s="10" t="str">
        <f aca="false">IF(A325="","",IF(J325="",IF(O325="Due","Not verified - due","Not verified"),IF(M325&lt;&gt;0,"Discrepancy",IF(L325="Working","Verified OK","Verified - "&amp;IF(L325="","condition not noted",L325)))))</f>
        <v/>
      </c>
      <c r="Q325" s="8"/>
    </row>
    <row r="326" customFormat="false" ht="15" hidden="false" customHeight="false" outlineLevel="0" collapsed="false">
      <c r="A326" s="21"/>
      <c r="B326" s="8"/>
      <c r="C326" s="8"/>
      <c r="D326" s="8"/>
      <c r="E326" s="8"/>
      <c r="F326" s="18"/>
      <c r="G326" s="19"/>
      <c r="H326" s="17"/>
      <c r="I326" s="18"/>
      <c r="J326" s="17"/>
      <c r="K326" s="8"/>
      <c r="L326" s="8"/>
      <c r="M326" s="22" t="str">
        <f aca="false">IF(OR(A326="",J326=""),"",N(I326)-N(F326))</f>
        <v/>
      </c>
      <c r="N326" s="23" t="str">
        <f aca="false">IF(M326="","",IF(N(F326)=0,0,G326/F326*M326))</f>
        <v/>
      </c>
      <c r="O326" s="10" t="str">
        <f aca="false">IF(A326="","",IF(OR(H326="",EDATE(H326,12*Settings!$C$7)&lt;=Settings!$C$6),"Due","Not due"))</f>
        <v/>
      </c>
      <c r="P326" s="10" t="str">
        <f aca="false">IF(A326="","",IF(J326="",IF(O326="Due","Not verified - due","Not verified"),IF(M326&lt;&gt;0,"Discrepancy",IF(L326="Working","Verified OK","Verified - "&amp;IF(L326="","condition not noted",L326)))))</f>
        <v/>
      </c>
      <c r="Q326" s="8"/>
    </row>
    <row r="327" customFormat="false" ht="15" hidden="false" customHeight="false" outlineLevel="0" collapsed="false">
      <c r="A327" s="21"/>
      <c r="B327" s="8"/>
      <c r="C327" s="8"/>
      <c r="D327" s="8"/>
      <c r="E327" s="8"/>
      <c r="F327" s="18"/>
      <c r="G327" s="19"/>
      <c r="H327" s="17"/>
      <c r="I327" s="18"/>
      <c r="J327" s="17"/>
      <c r="K327" s="8"/>
      <c r="L327" s="8"/>
      <c r="M327" s="22" t="str">
        <f aca="false">IF(OR(A327="",J327=""),"",N(I327)-N(F327))</f>
        <v/>
      </c>
      <c r="N327" s="23" t="str">
        <f aca="false">IF(M327="","",IF(N(F327)=0,0,G327/F327*M327))</f>
        <v/>
      </c>
      <c r="O327" s="10" t="str">
        <f aca="false">IF(A327="","",IF(OR(H327="",EDATE(H327,12*Settings!$C$7)&lt;=Settings!$C$6),"Due","Not due"))</f>
        <v/>
      </c>
      <c r="P327" s="10" t="str">
        <f aca="false">IF(A327="","",IF(J327="",IF(O327="Due","Not verified - due","Not verified"),IF(M327&lt;&gt;0,"Discrepancy",IF(L327="Working","Verified OK","Verified - "&amp;IF(L327="","condition not noted",L327)))))</f>
        <v/>
      </c>
      <c r="Q327" s="8"/>
    </row>
    <row r="328" customFormat="false" ht="15" hidden="false" customHeight="false" outlineLevel="0" collapsed="false">
      <c r="A328" s="21"/>
      <c r="B328" s="8"/>
      <c r="C328" s="8"/>
      <c r="D328" s="8"/>
      <c r="E328" s="8"/>
      <c r="F328" s="18"/>
      <c r="G328" s="19"/>
      <c r="H328" s="17"/>
      <c r="I328" s="18"/>
      <c r="J328" s="17"/>
      <c r="K328" s="8"/>
      <c r="L328" s="8"/>
      <c r="M328" s="22" t="str">
        <f aca="false">IF(OR(A328="",J328=""),"",N(I328)-N(F328))</f>
        <v/>
      </c>
      <c r="N328" s="23" t="str">
        <f aca="false">IF(M328="","",IF(N(F328)=0,0,G328/F328*M328))</f>
        <v/>
      </c>
      <c r="O328" s="10" t="str">
        <f aca="false">IF(A328="","",IF(OR(H328="",EDATE(H328,12*Settings!$C$7)&lt;=Settings!$C$6),"Due","Not due"))</f>
        <v/>
      </c>
      <c r="P328" s="10" t="str">
        <f aca="false">IF(A328="","",IF(J328="",IF(O328="Due","Not verified - due","Not verified"),IF(M328&lt;&gt;0,"Discrepancy",IF(L328="Working","Verified OK","Verified - "&amp;IF(L328="","condition not noted",L328)))))</f>
        <v/>
      </c>
      <c r="Q328" s="8"/>
    </row>
    <row r="329" customFormat="false" ht="15" hidden="false" customHeight="false" outlineLevel="0" collapsed="false">
      <c r="A329" s="21"/>
      <c r="B329" s="8"/>
      <c r="C329" s="8"/>
      <c r="D329" s="8"/>
      <c r="E329" s="8"/>
      <c r="F329" s="18"/>
      <c r="G329" s="19"/>
      <c r="H329" s="17"/>
      <c r="I329" s="18"/>
      <c r="J329" s="17"/>
      <c r="K329" s="8"/>
      <c r="L329" s="8"/>
      <c r="M329" s="22" t="str">
        <f aca="false">IF(OR(A329="",J329=""),"",N(I329)-N(F329))</f>
        <v/>
      </c>
      <c r="N329" s="23" t="str">
        <f aca="false">IF(M329="","",IF(N(F329)=0,0,G329/F329*M329))</f>
        <v/>
      </c>
      <c r="O329" s="10" t="str">
        <f aca="false">IF(A329="","",IF(OR(H329="",EDATE(H329,12*Settings!$C$7)&lt;=Settings!$C$6),"Due","Not due"))</f>
        <v/>
      </c>
      <c r="P329" s="10" t="str">
        <f aca="false">IF(A329="","",IF(J329="",IF(O329="Due","Not verified - due","Not verified"),IF(M329&lt;&gt;0,"Discrepancy",IF(L329="Working","Verified OK","Verified - "&amp;IF(L329="","condition not noted",L329)))))</f>
        <v/>
      </c>
      <c r="Q329" s="8"/>
    </row>
    <row r="330" customFormat="false" ht="15" hidden="false" customHeight="false" outlineLevel="0" collapsed="false">
      <c r="A330" s="21"/>
      <c r="B330" s="8"/>
      <c r="C330" s="8"/>
      <c r="D330" s="8"/>
      <c r="E330" s="8"/>
      <c r="F330" s="18"/>
      <c r="G330" s="19"/>
      <c r="H330" s="17"/>
      <c r="I330" s="18"/>
      <c r="J330" s="17"/>
      <c r="K330" s="8"/>
      <c r="L330" s="8"/>
      <c r="M330" s="22" t="str">
        <f aca="false">IF(OR(A330="",J330=""),"",N(I330)-N(F330))</f>
        <v/>
      </c>
      <c r="N330" s="23" t="str">
        <f aca="false">IF(M330="","",IF(N(F330)=0,0,G330/F330*M330))</f>
        <v/>
      </c>
      <c r="O330" s="10" t="str">
        <f aca="false">IF(A330="","",IF(OR(H330="",EDATE(H330,12*Settings!$C$7)&lt;=Settings!$C$6),"Due","Not due"))</f>
        <v/>
      </c>
      <c r="P330" s="10" t="str">
        <f aca="false">IF(A330="","",IF(J330="",IF(O330="Due","Not verified - due","Not verified"),IF(M330&lt;&gt;0,"Discrepancy",IF(L330="Working","Verified OK","Verified - "&amp;IF(L330="","condition not noted",L330)))))</f>
        <v/>
      </c>
      <c r="Q330" s="8"/>
    </row>
    <row r="331" customFormat="false" ht="15" hidden="false" customHeight="false" outlineLevel="0" collapsed="false">
      <c r="A331" s="21"/>
      <c r="B331" s="8"/>
      <c r="C331" s="8"/>
      <c r="D331" s="8"/>
      <c r="E331" s="8"/>
      <c r="F331" s="18"/>
      <c r="G331" s="19"/>
      <c r="H331" s="17"/>
      <c r="I331" s="18"/>
      <c r="J331" s="17"/>
      <c r="K331" s="8"/>
      <c r="L331" s="8"/>
      <c r="M331" s="22" t="str">
        <f aca="false">IF(OR(A331="",J331=""),"",N(I331)-N(F331))</f>
        <v/>
      </c>
      <c r="N331" s="23" t="str">
        <f aca="false">IF(M331="","",IF(N(F331)=0,0,G331/F331*M331))</f>
        <v/>
      </c>
      <c r="O331" s="10" t="str">
        <f aca="false">IF(A331="","",IF(OR(H331="",EDATE(H331,12*Settings!$C$7)&lt;=Settings!$C$6),"Due","Not due"))</f>
        <v/>
      </c>
      <c r="P331" s="10" t="str">
        <f aca="false">IF(A331="","",IF(J331="",IF(O331="Due","Not verified - due","Not verified"),IF(M331&lt;&gt;0,"Discrepancy",IF(L331="Working","Verified OK","Verified - "&amp;IF(L331="","condition not noted",L331)))))</f>
        <v/>
      </c>
      <c r="Q331" s="8"/>
    </row>
    <row r="332" customFormat="false" ht="15" hidden="false" customHeight="false" outlineLevel="0" collapsed="false">
      <c r="A332" s="21"/>
      <c r="B332" s="8"/>
      <c r="C332" s="8"/>
      <c r="D332" s="8"/>
      <c r="E332" s="8"/>
      <c r="F332" s="18"/>
      <c r="G332" s="19"/>
      <c r="H332" s="17"/>
      <c r="I332" s="18"/>
      <c r="J332" s="17"/>
      <c r="K332" s="8"/>
      <c r="L332" s="8"/>
      <c r="M332" s="22" t="str">
        <f aca="false">IF(OR(A332="",J332=""),"",N(I332)-N(F332))</f>
        <v/>
      </c>
      <c r="N332" s="23" t="str">
        <f aca="false">IF(M332="","",IF(N(F332)=0,0,G332/F332*M332))</f>
        <v/>
      </c>
      <c r="O332" s="10" t="str">
        <f aca="false">IF(A332="","",IF(OR(H332="",EDATE(H332,12*Settings!$C$7)&lt;=Settings!$C$6),"Due","Not due"))</f>
        <v/>
      </c>
      <c r="P332" s="10" t="str">
        <f aca="false">IF(A332="","",IF(J332="",IF(O332="Due","Not verified - due","Not verified"),IF(M332&lt;&gt;0,"Discrepancy",IF(L332="Working","Verified OK","Verified - "&amp;IF(L332="","condition not noted",L332)))))</f>
        <v/>
      </c>
      <c r="Q332" s="8"/>
    </row>
    <row r="333" customFormat="false" ht="15" hidden="false" customHeight="false" outlineLevel="0" collapsed="false">
      <c r="A333" s="21"/>
      <c r="B333" s="8"/>
      <c r="C333" s="8"/>
      <c r="D333" s="8"/>
      <c r="E333" s="8"/>
      <c r="F333" s="18"/>
      <c r="G333" s="19"/>
      <c r="H333" s="17"/>
      <c r="I333" s="18"/>
      <c r="J333" s="17"/>
      <c r="K333" s="8"/>
      <c r="L333" s="8"/>
      <c r="M333" s="22" t="str">
        <f aca="false">IF(OR(A333="",J333=""),"",N(I333)-N(F333))</f>
        <v/>
      </c>
      <c r="N333" s="23" t="str">
        <f aca="false">IF(M333="","",IF(N(F333)=0,0,G333/F333*M333))</f>
        <v/>
      </c>
      <c r="O333" s="10" t="str">
        <f aca="false">IF(A333="","",IF(OR(H333="",EDATE(H333,12*Settings!$C$7)&lt;=Settings!$C$6),"Due","Not due"))</f>
        <v/>
      </c>
      <c r="P333" s="10" t="str">
        <f aca="false">IF(A333="","",IF(J333="",IF(O333="Due","Not verified - due","Not verified"),IF(M333&lt;&gt;0,"Discrepancy",IF(L333="Working","Verified OK","Verified - "&amp;IF(L333="","condition not noted",L333)))))</f>
        <v/>
      </c>
      <c r="Q333" s="8"/>
    </row>
    <row r="334" customFormat="false" ht="15" hidden="false" customHeight="false" outlineLevel="0" collapsed="false">
      <c r="A334" s="21"/>
      <c r="B334" s="8"/>
      <c r="C334" s="8"/>
      <c r="D334" s="8"/>
      <c r="E334" s="8"/>
      <c r="F334" s="18"/>
      <c r="G334" s="19"/>
      <c r="H334" s="17"/>
      <c r="I334" s="18"/>
      <c r="J334" s="17"/>
      <c r="K334" s="8"/>
      <c r="L334" s="8"/>
      <c r="M334" s="22" t="str">
        <f aca="false">IF(OR(A334="",J334=""),"",N(I334)-N(F334))</f>
        <v/>
      </c>
      <c r="N334" s="23" t="str">
        <f aca="false">IF(M334="","",IF(N(F334)=0,0,G334/F334*M334))</f>
        <v/>
      </c>
      <c r="O334" s="10" t="str">
        <f aca="false">IF(A334="","",IF(OR(H334="",EDATE(H334,12*Settings!$C$7)&lt;=Settings!$C$6),"Due","Not due"))</f>
        <v/>
      </c>
      <c r="P334" s="10" t="str">
        <f aca="false">IF(A334="","",IF(J334="",IF(O334="Due","Not verified - due","Not verified"),IF(M334&lt;&gt;0,"Discrepancy",IF(L334="Working","Verified OK","Verified - "&amp;IF(L334="","condition not noted",L334)))))</f>
        <v/>
      </c>
      <c r="Q334" s="8"/>
    </row>
    <row r="335" customFormat="false" ht="15" hidden="false" customHeight="false" outlineLevel="0" collapsed="false">
      <c r="A335" s="21"/>
      <c r="B335" s="8"/>
      <c r="C335" s="8"/>
      <c r="D335" s="8"/>
      <c r="E335" s="8"/>
      <c r="F335" s="18"/>
      <c r="G335" s="19"/>
      <c r="H335" s="17"/>
      <c r="I335" s="18"/>
      <c r="J335" s="17"/>
      <c r="K335" s="8"/>
      <c r="L335" s="8"/>
      <c r="M335" s="22" t="str">
        <f aca="false">IF(OR(A335="",J335=""),"",N(I335)-N(F335))</f>
        <v/>
      </c>
      <c r="N335" s="23" t="str">
        <f aca="false">IF(M335="","",IF(N(F335)=0,0,G335/F335*M335))</f>
        <v/>
      </c>
      <c r="O335" s="10" t="str">
        <f aca="false">IF(A335="","",IF(OR(H335="",EDATE(H335,12*Settings!$C$7)&lt;=Settings!$C$6),"Due","Not due"))</f>
        <v/>
      </c>
      <c r="P335" s="10" t="str">
        <f aca="false">IF(A335="","",IF(J335="",IF(O335="Due","Not verified - due","Not verified"),IF(M335&lt;&gt;0,"Discrepancy",IF(L335="Working","Verified OK","Verified - "&amp;IF(L335="","condition not noted",L335)))))</f>
        <v/>
      </c>
      <c r="Q335" s="8"/>
    </row>
    <row r="336" customFormat="false" ht="15" hidden="false" customHeight="false" outlineLevel="0" collapsed="false">
      <c r="A336" s="21"/>
      <c r="B336" s="8"/>
      <c r="C336" s="8"/>
      <c r="D336" s="8"/>
      <c r="E336" s="8"/>
      <c r="F336" s="18"/>
      <c r="G336" s="19"/>
      <c r="H336" s="17"/>
      <c r="I336" s="18"/>
      <c r="J336" s="17"/>
      <c r="K336" s="8"/>
      <c r="L336" s="8"/>
      <c r="M336" s="22" t="str">
        <f aca="false">IF(OR(A336="",J336=""),"",N(I336)-N(F336))</f>
        <v/>
      </c>
      <c r="N336" s="23" t="str">
        <f aca="false">IF(M336="","",IF(N(F336)=0,0,G336/F336*M336))</f>
        <v/>
      </c>
      <c r="O336" s="10" t="str">
        <f aca="false">IF(A336="","",IF(OR(H336="",EDATE(H336,12*Settings!$C$7)&lt;=Settings!$C$6),"Due","Not due"))</f>
        <v/>
      </c>
      <c r="P336" s="10" t="str">
        <f aca="false">IF(A336="","",IF(J336="",IF(O336="Due","Not verified - due","Not verified"),IF(M336&lt;&gt;0,"Discrepancy",IF(L336="Working","Verified OK","Verified - "&amp;IF(L336="","condition not noted",L336)))))</f>
        <v/>
      </c>
      <c r="Q336" s="8"/>
    </row>
    <row r="337" customFormat="false" ht="15" hidden="false" customHeight="false" outlineLevel="0" collapsed="false">
      <c r="A337" s="21"/>
      <c r="B337" s="8"/>
      <c r="C337" s="8"/>
      <c r="D337" s="8"/>
      <c r="E337" s="8"/>
      <c r="F337" s="18"/>
      <c r="G337" s="19"/>
      <c r="H337" s="17"/>
      <c r="I337" s="18"/>
      <c r="J337" s="17"/>
      <c r="K337" s="8"/>
      <c r="L337" s="8"/>
      <c r="M337" s="22" t="str">
        <f aca="false">IF(OR(A337="",J337=""),"",N(I337)-N(F337))</f>
        <v/>
      </c>
      <c r="N337" s="23" t="str">
        <f aca="false">IF(M337="","",IF(N(F337)=0,0,G337/F337*M337))</f>
        <v/>
      </c>
      <c r="O337" s="10" t="str">
        <f aca="false">IF(A337="","",IF(OR(H337="",EDATE(H337,12*Settings!$C$7)&lt;=Settings!$C$6),"Due","Not due"))</f>
        <v/>
      </c>
      <c r="P337" s="10" t="str">
        <f aca="false">IF(A337="","",IF(J337="",IF(O337="Due","Not verified - due","Not verified"),IF(M337&lt;&gt;0,"Discrepancy",IF(L337="Working","Verified OK","Verified - "&amp;IF(L337="","condition not noted",L337)))))</f>
        <v/>
      </c>
      <c r="Q337" s="8"/>
    </row>
    <row r="338" customFormat="false" ht="15" hidden="false" customHeight="false" outlineLevel="0" collapsed="false">
      <c r="A338" s="21"/>
      <c r="B338" s="8"/>
      <c r="C338" s="8"/>
      <c r="D338" s="8"/>
      <c r="E338" s="8"/>
      <c r="F338" s="18"/>
      <c r="G338" s="19"/>
      <c r="H338" s="17"/>
      <c r="I338" s="18"/>
      <c r="J338" s="17"/>
      <c r="K338" s="8"/>
      <c r="L338" s="8"/>
      <c r="M338" s="22" t="str">
        <f aca="false">IF(OR(A338="",J338=""),"",N(I338)-N(F338))</f>
        <v/>
      </c>
      <c r="N338" s="23" t="str">
        <f aca="false">IF(M338="","",IF(N(F338)=0,0,G338/F338*M338))</f>
        <v/>
      </c>
      <c r="O338" s="10" t="str">
        <f aca="false">IF(A338="","",IF(OR(H338="",EDATE(H338,12*Settings!$C$7)&lt;=Settings!$C$6),"Due","Not due"))</f>
        <v/>
      </c>
      <c r="P338" s="10" t="str">
        <f aca="false">IF(A338="","",IF(J338="",IF(O338="Due","Not verified - due","Not verified"),IF(M338&lt;&gt;0,"Discrepancy",IF(L338="Working","Verified OK","Verified - "&amp;IF(L338="","condition not noted",L338)))))</f>
        <v/>
      </c>
      <c r="Q338" s="8"/>
    </row>
    <row r="339" customFormat="false" ht="15" hidden="false" customHeight="false" outlineLevel="0" collapsed="false">
      <c r="A339" s="21"/>
      <c r="B339" s="8"/>
      <c r="C339" s="8"/>
      <c r="D339" s="8"/>
      <c r="E339" s="8"/>
      <c r="F339" s="18"/>
      <c r="G339" s="19"/>
      <c r="H339" s="17"/>
      <c r="I339" s="18"/>
      <c r="J339" s="17"/>
      <c r="K339" s="8"/>
      <c r="L339" s="8"/>
      <c r="M339" s="22" t="str">
        <f aca="false">IF(OR(A339="",J339=""),"",N(I339)-N(F339))</f>
        <v/>
      </c>
      <c r="N339" s="23" t="str">
        <f aca="false">IF(M339="","",IF(N(F339)=0,0,G339/F339*M339))</f>
        <v/>
      </c>
      <c r="O339" s="10" t="str">
        <f aca="false">IF(A339="","",IF(OR(H339="",EDATE(H339,12*Settings!$C$7)&lt;=Settings!$C$6),"Due","Not due"))</f>
        <v/>
      </c>
      <c r="P339" s="10" t="str">
        <f aca="false">IF(A339="","",IF(J339="",IF(O339="Due","Not verified - due","Not verified"),IF(M339&lt;&gt;0,"Discrepancy",IF(L339="Working","Verified OK","Verified - "&amp;IF(L339="","condition not noted",L339)))))</f>
        <v/>
      </c>
      <c r="Q339" s="8"/>
    </row>
    <row r="340" customFormat="false" ht="15" hidden="false" customHeight="false" outlineLevel="0" collapsed="false">
      <c r="A340" s="21"/>
      <c r="B340" s="8"/>
      <c r="C340" s="8"/>
      <c r="D340" s="8"/>
      <c r="E340" s="8"/>
      <c r="F340" s="18"/>
      <c r="G340" s="19"/>
      <c r="H340" s="17"/>
      <c r="I340" s="18"/>
      <c r="J340" s="17"/>
      <c r="K340" s="8"/>
      <c r="L340" s="8"/>
      <c r="M340" s="22" t="str">
        <f aca="false">IF(OR(A340="",J340=""),"",N(I340)-N(F340))</f>
        <v/>
      </c>
      <c r="N340" s="23" t="str">
        <f aca="false">IF(M340="","",IF(N(F340)=0,0,G340/F340*M340))</f>
        <v/>
      </c>
      <c r="O340" s="10" t="str">
        <f aca="false">IF(A340="","",IF(OR(H340="",EDATE(H340,12*Settings!$C$7)&lt;=Settings!$C$6),"Due","Not due"))</f>
        <v/>
      </c>
      <c r="P340" s="10" t="str">
        <f aca="false">IF(A340="","",IF(J340="",IF(O340="Due","Not verified - due","Not verified"),IF(M340&lt;&gt;0,"Discrepancy",IF(L340="Working","Verified OK","Verified - "&amp;IF(L340="","condition not noted",L340)))))</f>
        <v/>
      </c>
      <c r="Q340" s="8"/>
    </row>
    <row r="341" customFormat="false" ht="15" hidden="false" customHeight="false" outlineLevel="0" collapsed="false">
      <c r="A341" s="21"/>
      <c r="B341" s="8"/>
      <c r="C341" s="8"/>
      <c r="D341" s="8"/>
      <c r="E341" s="8"/>
      <c r="F341" s="18"/>
      <c r="G341" s="19"/>
      <c r="H341" s="17"/>
      <c r="I341" s="18"/>
      <c r="J341" s="17"/>
      <c r="K341" s="8"/>
      <c r="L341" s="8"/>
      <c r="M341" s="22" t="str">
        <f aca="false">IF(OR(A341="",J341=""),"",N(I341)-N(F341))</f>
        <v/>
      </c>
      <c r="N341" s="23" t="str">
        <f aca="false">IF(M341="","",IF(N(F341)=0,0,G341/F341*M341))</f>
        <v/>
      </c>
      <c r="O341" s="10" t="str">
        <f aca="false">IF(A341="","",IF(OR(H341="",EDATE(H341,12*Settings!$C$7)&lt;=Settings!$C$6),"Due","Not due"))</f>
        <v/>
      </c>
      <c r="P341" s="10" t="str">
        <f aca="false">IF(A341="","",IF(J341="",IF(O341="Due","Not verified - due","Not verified"),IF(M341&lt;&gt;0,"Discrepancy",IF(L341="Working","Verified OK","Verified - "&amp;IF(L341="","condition not noted",L341)))))</f>
        <v/>
      </c>
      <c r="Q341" s="8"/>
    </row>
    <row r="342" customFormat="false" ht="15" hidden="false" customHeight="false" outlineLevel="0" collapsed="false">
      <c r="A342" s="21"/>
      <c r="B342" s="8"/>
      <c r="C342" s="8"/>
      <c r="D342" s="8"/>
      <c r="E342" s="8"/>
      <c r="F342" s="18"/>
      <c r="G342" s="19"/>
      <c r="H342" s="17"/>
      <c r="I342" s="18"/>
      <c r="J342" s="17"/>
      <c r="K342" s="8"/>
      <c r="L342" s="8"/>
      <c r="M342" s="22" t="str">
        <f aca="false">IF(OR(A342="",J342=""),"",N(I342)-N(F342))</f>
        <v/>
      </c>
      <c r="N342" s="23" t="str">
        <f aca="false">IF(M342="","",IF(N(F342)=0,0,G342/F342*M342))</f>
        <v/>
      </c>
      <c r="O342" s="10" t="str">
        <f aca="false">IF(A342="","",IF(OR(H342="",EDATE(H342,12*Settings!$C$7)&lt;=Settings!$C$6),"Due","Not due"))</f>
        <v/>
      </c>
      <c r="P342" s="10" t="str">
        <f aca="false">IF(A342="","",IF(J342="",IF(O342="Due","Not verified - due","Not verified"),IF(M342&lt;&gt;0,"Discrepancy",IF(L342="Working","Verified OK","Verified - "&amp;IF(L342="","condition not noted",L342)))))</f>
        <v/>
      </c>
      <c r="Q342" s="8"/>
    </row>
    <row r="343" customFormat="false" ht="15" hidden="false" customHeight="false" outlineLevel="0" collapsed="false">
      <c r="A343" s="21"/>
      <c r="B343" s="8"/>
      <c r="C343" s="8"/>
      <c r="D343" s="8"/>
      <c r="E343" s="8"/>
      <c r="F343" s="18"/>
      <c r="G343" s="19"/>
      <c r="H343" s="17"/>
      <c r="I343" s="18"/>
      <c r="J343" s="17"/>
      <c r="K343" s="8"/>
      <c r="L343" s="8"/>
      <c r="M343" s="22" t="str">
        <f aca="false">IF(OR(A343="",J343=""),"",N(I343)-N(F343))</f>
        <v/>
      </c>
      <c r="N343" s="23" t="str">
        <f aca="false">IF(M343="","",IF(N(F343)=0,0,G343/F343*M343))</f>
        <v/>
      </c>
      <c r="O343" s="10" t="str">
        <f aca="false">IF(A343="","",IF(OR(H343="",EDATE(H343,12*Settings!$C$7)&lt;=Settings!$C$6),"Due","Not due"))</f>
        <v/>
      </c>
      <c r="P343" s="10" t="str">
        <f aca="false">IF(A343="","",IF(J343="",IF(O343="Due","Not verified - due","Not verified"),IF(M343&lt;&gt;0,"Discrepancy",IF(L343="Working","Verified OK","Verified - "&amp;IF(L343="","condition not noted",L343)))))</f>
        <v/>
      </c>
      <c r="Q343" s="8"/>
    </row>
    <row r="344" customFormat="false" ht="15" hidden="false" customHeight="false" outlineLevel="0" collapsed="false">
      <c r="A344" s="21"/>
      <c r="B344" s="8"/>
      <c r="C344" s="8"/>
      <c r="D344" s="8"/>
      <c r="E344" s="8"/>
      <c r="F344" s="18"/>
      <c r="G344" s="19"/>
      <c r="H344" s="17"/>
      <c r="I344" s="18"/>
      <c r="J344" s="17"/>
      <c r="K344" s="8"/>
      <c r="L344" s="8"/>
      <c r="M344" s="22" t="str">
        <f aca="false">IF(OR(A344="",J344=""),"",N(I344)-N(F344))</f>
        <v/>
      </c>
      <c r="N344" s="23" t="str">
        <f aca="false">IF(M344="","",IF(N(F344)=0,0,G344/F344*M344))</f>
        <v/>
      </c>
      <c r="O344" s="10" t="str">
        <f aca="false">IF(A344="","",IF(OR(H344="",EDATE(H344,12*Settings!$C$7)&lt;=Settings!$C$6),"Due","Not due"))</f>
        <v/>
      </c>
      <c r="P344" s="10" t="str">
        <f aca="false">IF(A344="","",IF(J344="",IF(O344="Due","Not verified - due","Not verified"),IF(M344&lt;&gt;0,"Discrepancy",IF(L344="Working","Verified OK","Verified - "&amp;IF(L344="","condition not noted",L344)))))</f>
        <v/>
      </c>
      <c r="Q344" s="8"/>
    </row>
    <row r="345" customFormat="false" ht="15" hidden="false" customHeight="false" outlineLevel="0" collapsed="false">
      <c r="A345" s="21"/>
      <c r="B345" s="8"/>
      <c r="C345" s="8"/>
      <c r="D345" s="8"/>
      <c r="E345" s="8"/>
      <c r="F345" s="18"/>
      <c r="G345" s="19"/>
      <c r="H345" s="17"/>
      <c r="I345" s="18"/>
      <c r="J345" s="17"/>
      <c r="K345" s="8"/>
      <c r="L345" s="8"/>
      <c r="M345" s="22" t="str">
        <f aca="false">IF(OR(A345="",J345=""),"",N(I345)-N(F345))</f>
        <v/>
      </c>
      <c r="N345" s="23" t="str">
        <f aca="false">IF(M345="","",IF(N(F345)=0,0,G345/F345*M345))</f>
        <v/>
      </c>
      <c r="O345" s="10" t="str">
        <f aca="false">IF(A345="","",IF(OR(H345="",EDATE(H345,12*Settings!$C$7)&lt;=Settings!$C$6),"Due","Not due"))</f>
        <v/>
      </c>
      <c r="P345" s="10" t="str">
        <f aca="false">IF(A345="","",IF(J345="",IF(O345="Due","Not verified - due","Not verified"),IF(M345&lt;&gt;0,"Discrepancy",IF(L345="Working","Verified OK","Verified - "&amp;IF(L345="","condition not noted",L345)))))</f>
        <v/>
      </c>
      <c r="Q345" s="8"/>
    </row>
    <row r="346" customFormat="false" ht="15" hidden="false" customHeight="false" outlineLevel="0" collapsed="false">
      <c r="A346" s="21"/>
      <c r="B346" s="8"/>
      <c r="C346" s="8"/>
      <c r="D346" s="8"/>
      <c r="E346" s="8"/>
      <c r="F346" s="18"/>
      <c r="G346" s="19"/>
      <c r="H346" s="17"/>
      <c r="I346" s="18"/>
      <c r="J346" s="17"/>
      <c r="K346" s="8"/>
      <c r="L346" s="8"/>
      <c r="M346" s="22" t="str">
        <f aca="false">IF(OR(A346="",J346=""),"",N(I346)-N(F346))</f>
        <v/>
      </c>
      <c r="N346" s="23" t="str">
        <f aca="false">IF(M346="","",IF(N(F346)=0,0,G346/F346*M346))</f>
        <v/>
      </c>
      <c r="O346" s="10" t="str">
        <f aca="false">IF(A346="","",IF(OR(H346="",EDATE(H346,12*Settings!$C$7)&lt;=Settings!$C$6),"Due","Not due"))</f>
        <v/>
      </c>
      <c r="P346" s="10" t="str">
        <f aca="false">IF(A346="","",IF(J346="",IF(O346="Due","Not verified - due","Not verified"),IF(M346&lt;&gt;0,"Discrepancy",IF(L346="Working","Verified OK","Verified - "&amp;IF(L346="","condition not noted",L346)))))</f>
        <v/>
      </c>
      <c r="Q346" s="8"/>
    </row>
    <row r="347" customFormat="false" ht="15" hidden="false" customHeight="false" outlineLevel="0" collapsed="false">
      <c r="A347" s="21"/>
      <c r="B347" s="8"/>
      <c r="C347" s="8"/>
      <c r="D347" s="8"/>
      <c r="E347" s="8"/>
      <c r="F347" s="18"/>
      <c r="G347" s="19"/>
      <c r="H347" s="17"/>
      <c r="I347" s="18"/>
      <c r="J347" s="17"/>
      <c r="K347" s="8"/>
      <c r="L347" s="8"/>
      <c r="M347" s="22" t="str">
        <f aca="false">IF(OR(A347="",J347=""),"",N(I347)-N(F347))</f>
        <v/>
      </c>
      <c r="N347" s="23" t="str">
        <f aca="false">IF(M347="","",IF(N(F347)=0,0,G347/F347*M347))</f>
        <v/>
      </c>
      <c r="O347" s="10" t="str">
        <f aca="false">IF(A347="","",IF(OR(H347="",EDATE(H347,12*Settings!$C$7)&lt;=Settings!$C$6),"Due","Not due"))</f>
        <v/>
      </c>
      <c r="P347" s="10" t="str">
        <f aca="false">IF(A347="","",IF(J347="",IF(O347="Due","Not verified - due","Not verified"),IF(M347&lt;&gt;0,"Discrepancy",IF(L347="Working","Verified OK","Verified - "&amp;IF(L347="","condition not noted",L347)))))</f>
        <v/>
      </c>
      <c r="Q347" s="8"/>
    </row>
    <row r="348" customFormat="false" ht="15" hidden="false" customHeight="false" outlineLevel="0" collapsed="false">
      <c r="A348" s="21"/>
      <c r="B348" s="8"/>
      <c r="C348" s="8"/>
      <c r="D348" s="8"/>
      <c r="E348" s="8"/>
      <c r="F348" s="18"/>
      <c r="G348" s="19"/>
      <c r="H348" s="17"/>
      <c r="I348" s="18"/>
      <c r="J348" s="17"/>
      <c r="K348" s="8"/>
      <c r="L348" s="8"/>
      <c r="M348" s="22" t="str">
        <f aca="false">IF(OR(A348="",J348=""),"",N(I348)-N(F348))</f>
        <v/>
      </c>
      <c r="N348" s="23" t="str">
        <f aca="false">IF(M348="","",IF(N(F348)=0,0,G348/F348*M348))</f>
        <v/>
      </c>
      <c r="O348" s="10" t="str">
        <f aca="false">IF(A348="","",IF(OR(H348="",EDATE(H348,12*Settings!$C$7)&lt;=Settings!$C$6),"Due","Not due"))</f>
        <v/>
      </c>
      <c r="P348" s="10" t="str">
        <f aca="false">IF(A348="","",IF(J348="",IF(O348="Due","Not verified - due","Not verified"),IF(M348&lt;&gt;0,"Discrepancy",IF(L348="Working","Verified OK","Verified - "&amp;IF(L348="","condition not noted",L348)))))</f>
        <v/>
      </c>
      <c r="Q348" s="8"/>
    </row>
    <row r="349" customFormat="false" ht="15" hidden="false" customHeight="false" outlineLevel="0" collapsed="false">
      <c r="A349" s="21"/>
      <c r="B349" s="8"/>
      <c r="C349" s="8"/>
      <c r="D349" s="8"/>
      <c r="E349" s="8"/>
      <c r="F349" s="18"/>
      <c r="G349" s="19"/>
      <c r="H349" s="17"/>
      <c r="I349" s="18"/>
      <c r="J349" s="17"/>
      <c r="K349" s="8"/>
      <c r="L349" s="8"/>
      <c r="M349" s="22" t="str">
        <f aca="false">IF(OR(A349="",J349=""),"",N(I349)-N(F349))</f>
        <v/>
      </c>
      <c r="N349" s="23" t="str">
        <f aca="false">IF(M349="","",IF(N(F349)=0,0,G349/F349*M349))</f>
        <v/>
      </c>
      <c r="O349" s="10" t="str">
        <f aca="false">IF(A349="","",IF(OR(H349="",EDATE(H349,12*Settings!$C$7)&lt;=Settings!$C$6),"Due","Not due"))</f>
        <v/>
      </c>
      <c r="P349" s="10" t="str">
        <f aca="false">IF(A349="","",IF(J349="",IF(O349="Due","Not verified - due","Not verified"),IF(M349&lt;&gt;0,"Discrepancy",IF(L349="Working","Verified OK","Verified - "&amp;IF(L349="","condition not noted",L349)))))</f>
        <v/>
      </c>
      <c r="Q349" s="8"/>
    </row>
    <row r="350" customFormat="false" ht="15" hidden="false" customHeight="false" outlineLevel="0" collapsed="false">
      <c r="A350" s="21"/>
      <c r="B350" s="8"/>
      <c r="C350" s="8"/>
      <c r="D350" s="8"/>
      <c r="E350" s="8"/>
      <c r="F350" s="18"/>
      <c r="G350" s="19"/>
      <c r="H350" s="17"/>
      <c r="I350" s="18"/>
      <c r="J350" s="17"/>
      <c r="K350" s="8"/>
      <c r="L350" s="8"/>
      <c r="M350" s="22" t="str">
        <f aca="false">IF(OR(A350="",J350=""),"",N(I350)-N(F350))</f>
        <v/>
      </c>
      <c r="N350" s="23" t="str">
        <f aca="false">IF(M350="","",IF(N(F350)=0,0,G350/F350*M350))</f>
        <v/>
      </c>
      <c r="O350" s="10" t="str">
        <f aca="false">IF(A350="","",IF(OR(H350="",EDATE(H350,12*Settings!$C$7)&lt;=Settings!$C$6),"Due","Not due"))</f>
        <v/>
      </c>
      <c r="P350" s="10" t="str">
        <f aca="false">IF(A350="","",IF(J350="",IF(O350="Due","Not verified - due","Not verified"),IF(M350&lt;&gt;0,"Discrepancy",IF(L350="Working","Verified OK","Verified - "&amp;IF(L350="","condition not noted",L350)))))</f>
        <v/>
      </c>
      <c r="Q350" s="8"/>
    </row>
    <row r="351" customFormat="false" ht="15" hidden="false" customHeight="false" outlineLevel="0" collapsed="false">
      <c r="A351" s="21"/>
      <c r="B351" s="8"/>
      <c r="C351" s="8"/>
      <c r="D351" s="8"/>
      <c r="E351" s="8"/>
      <c r="F351" s="18"/>
      <c r="G351" s="19"/>
      <c r="H351" s="17"/>
      <c r="I351" s="18"/>
      <c r="J351" s="17"/>
      <c r="K351" s="8"/>
      <c r="L351" s="8"/>
      <c r="M351" s="22" t="str">
        <f aca="false">IF(OR(A351="",J351=""),"",N(I351)-N(F351))</f>
        <v/>
      </c>
      <c r="N351" s="23" t="str">
        <f aca="false">IF(M351="","",IF(N(F351)=0,0,G351/F351*M351))</f>
        <v/>
      </c>
      <c r="O351" s="10" t="str">
        <f aca="false">IF(A351="","",IF(OR(H351="",EDATE(H351,12*Settings!$C$7)&lt;=Settings!$C$6),"Due","Not due"))</f>
        <v/>
      </c>
      <c r="P351" s="10" t="str">
        <f aca="false">IF(A351="","",IF(J351="",IF(O351="Due","Not verified - due","Not verified"),IF(M351&lt;&gt;0,"Discrepancy",IF(L351="Working","Verified OK","Verified - "&amp;IF(L351="","condition not noted",L351)))))</f>
        <v/>
      </c>
      <c r="Q351" s="8"/>
    </row>
    <row r="352" customFormat="false" ht="15" hidden="false" customHeight="false" outlineLevel="0" collapsed="false">
      <c r="A352" s="21"/>
      <c r="B352" s="8"/>
      <c r="C352" s="8"/>
      <c r="D352" s="8"/>
      <c r="E352" s="8"/>
      <c r="F352" s="18"/>
      <c r="G352" s="19"/>
      <c r="H352" s="17"/>
      <c r="I352" s="18"/>
      <c r="J352" s="17"/>
      <c r="K352" s="8"/>
      <c r="L352" s="8"/>
      <c r="M352" s="22" t="str">
        <f aca="false">IF(OR(A352="",J352=""),"",N(I352)-N(F352))</f>
        <v/>
      </c>
      <c r="N352" s="23" t="str">
        <f aca="false">IF(M352="","",IF(N(F352)=0,0,G352/F352*M352))</f>
        <v/>
      </c>
      <c r="O352" s="10" t="str">
        <f aca="false">IF(A352="","",IF(OR(H352="",EDATE(H352,12*Settings!$C$7)&lt;=Settings!$C$6),"Due","Not due"))</f>
        <v/>
      </c>
      <c r="P352" s="10" t="str">
        <f aca="false">IF(A352="","",IF(J352="",IF(O352="Due","Not verified - due","Not verified"),IF(M352&lt;&gt;0,"Discrepancy",IF(L352="Working","Verified OK","Verified - "&amp;IF(L352="","condition not noted",L352)))))</f>
        <v/>
      </c>
      <c r="Q352" s="8"/>
    </row>
    <row r="353" customFormat="false" ht="15" hidden="false" customHeight="false" outlineLevel="0" collapsed="false">
      <c r="A353" s="21"/>
      <c r="B353" s="8"/>
      <c r="C353" s="8"/>
      <c r="D353" s="8"/>
      <c r="E353" s="8"/>
      <c r="F353" s="18"/>
      <c r="G353" s="19"/>
      <c r="H353" s="17"/>
      <c r="I353" s="18"/>
      <c r="J353" s="17"/>
      <c r="K353" s="8"/>
      <c r="L353" s="8"/>
      <c r="M353" s="22" t="str">
        <f aca="false">IF(OR(A353="",J353=""),"",N(I353)-N(F353))</f>
        <v/>
      </c>
      <c r="N353" s="23" t="str">
        <f aca="false">IF(M353="","",IF(N(F353)=0,0,G353/F353*M353))</f>
        <v/>
      </c>
      <c r="O353" s="10" t="str">
        <f aca="false">IF(A353="","",IF(OR(H353="",EDATE(H353,12*Settings!$C$7)&lt;=Settings!$C$6),"Due","Not due"))</f>
        <v/>
      </c>
      <c r="P353" s="10" t="str">
        <f aca="false">IF(A353="","",IF(J353="",IF(O353="Due","Not verified - due","Not verified"),IF(M353&lt;&gt;0,"Discrepancy",IF(L353="Working","Verified OK","Verified - "&amp;IF(L353="","condition not noted",L353)))))</f>
        <v/>
      </c>
      <c r="Q353" s="8"/>
    </row>
    <row r="354" customFormat="false" ht="15" hidden="false" customHeight="false" outlineLevel="0" collapsed="false">
      <c r="A354" s="21"/>
      <c r="B354" s="8"/>
      <c r="C354" s="8"/>
      <c r="D354" s="8"/>
      <c r="E354" s="8"/>
      <c r="F354" s="18"/>
      <c r="G354" s="19"/>
      <c r="H354" s="17"/>
      <c r="I354" s="18"/>
      <c r="J354" s="17"/>
      <c r="K354" s="8"/>
      <c r="L354" s="8"/>
      <c r="M354" s="22" t="str">
        <f aca="false">IF(OR(A354="",J354=""),"",N(I354)-N(F354))</f>
        <v/>
      </c>
      <c r="N354" s="23" t="str">
        <f aca="false">IF(M354="","",IF(N(F354)=0,0,G354/F354*M354))</f>
        <v/>
      </c>
      <c r="O354" s="10" t="str">
        <f aca="false">IF(A354="","",IF(OR(H354="",EDATE(H354,12*Settings!$C$7)&lt;=Settings!$C$6),"Due","Not due"))</f>
        <v/>
      </c>
      <c r="P354" s="10" t="str">
        <f aca="false">IF(A354="","",IF(J354="",IF(O354="Due","Not verified - due","Not verified"),IF(M354&lt;&gt;0,"Discrepancy",IF(L354="Working","Verified OK","Verified - "&amp;IF(L354="","condition not noted",L354)))))</f>
        <v/>
      </c>
      <c r="Q354" s="8"/>
    </row>
    <row r="355" customFormat="false" ht="15" hidden="false" customHeight="false" outlineLevel="0" collapsed="false">
      <c r="A355" s="21"/>
      <c r="B355" s="8"/>
      <c r="C355" s="8"/>
      <c r="D355" s="8"/>
      <c r="E355" s="8"/>
      <c r="F355" s="18"/>
      <c r="G355" s="19"/>
      <c r="H355" s="17"/>
      <c r="I355" s="18"/>
      <c r="J355" s="17"/>
      <c r="K355" s="8"/>
      <c r="L355" s="8"/>
      <c r="M355" s="22" t="str">
        <f aca="false">IF(OR(A355="",J355=""),"",N(I355)-N(F355))</f>
        <v/>
      </c>
      <c r="N355" s="23" t="str">
        <f aca="false">IF(M355="","",IF(N(F355)=0,0,G355/F355*M355))</f>
        <v/>
      </c>
      <c r="O355" s="10" t="str">
        <f aca="false">IF(A355="","",IF(OR(H355="",EDATE(H355,12*Settings!$C$7)&lt;=Settings!$C$6),"Due","Not due"))</f>
        <v/>
      </c>
      <c r="P355" s="10" t="str">
        <f aca="false">IF(A355="","",IF(J355="",IF(O355="Due","Not verified - due","Not verified"),IF(M355&lt;&gt;0,"Discrepancy",IF(L355="Working","Verified OK","Verified - "&amp;IF(L355="","condition not noted",L355)))))</f>
        <v/>
      </c>
      <c r="Q355" s="8"/>
    </row>
    <row r="356" customFormat="false" ht="15" hidden="false" customHeight="false" outlineLevel="0" collapsed="false">
      <c r="A356" s="21"/>
      <c r="B356" s="8"/>
      <c r="C356" s="8"/>
      <c r="D356" s="8"/>
      <c r="E356" s="8"/>
      <c r="F356" s="18"/>
      <c r="G356" s="19"/>
      <c r="H356" s="17"/>
      <c r="I356" s="18"/>
      <c r="J356" s="17"/>
      <c r="K356" s="8"/>
      <c r="L356" s="8"/>
      <c r="M356" s="22" t="str">
        <f aca="false">IF(OR(A356="",J356=""),"",N(I356)-N(F356))</f>
        <v/>
      </c>
      <c r="N356" s="23" t="str">
        <f aca="false">IF(M356="","",IF(N(F356)=0,0,G356/F356*M356))</f>
        <v/>
      </c>
      <c r="O356" s="10" t="str">
        <f aca="false">IF(A356="","",IF(OR(H356="",EDATE(H356,12*Settings!$C$7)&lt;=Settings!$C$6),"Due","Not due"))</f>
        <v/>
      </c>
      <c r="P356" s="10" t="str">
        <f aca="false">IF(A356="","",IF(J356="",IF(O356="Due","Not verified - due","Not verified"),IF(M356&lt;&gt;0,"Discrepancy",IF(L356="Working","Verified OK","Verified - "&amp;IF(L356="","condition not noted",L356)))))</f>
        <v/>
      </c>
      <c r="Q356" s="8"/>
    </row>
    <row r="357" customFormat="false" ht="15" hidden="false" customHeight="false" outlineLevel="0" collapsed="false">
      <c r="A357" s="21"/>
      <c r="B357" s="8"/>
      <c r="C357" s="8"/>
      <c r="D357" s="8"/>
      <c r="E357" s="8"/>
      <c r="F357" s="18"/>
      <c r="G357" s="19"/>
      <c r="H357" s="17"/>
      <c r="I357" s="18"/>
      <c r="J357" s="17"/>
      <c r="K357" s="8"/>
      <c r="L357" s="8"/>
      <c r="M357" s="22" t="str">
        <f aca="false">IF(OR(A357="",J357=""),"",N(I357)-N(F357))</f>
        <v/>
      </c>
      <c r="N357" s="23" t="str">
        <f aca="false">IF(M357="","",IF(N(F357)=0,0,G357/F357*M357))</f>
        <v/>
      </c>
      <c r="O357" s="10" t="str">
        <f aca="false">IF(A357="","",IF(OR(H357="",EDATE(H357,12*Settings!$C$7)&lt;=Settings!$C$6),"Due","Not due"))</f>
        <v/>
      </c>
      <c r="P357" s="10" t="str">
        <f aca="false">IF(A357="","",IF(J357="",IF(O357="Due","Not verified - due","Not verified"),IF(M357&lt;&gt;0,"Discrepancy",IF(L357="Working","Verified OK","Verified - "&amp;IF(L357="","condition not noted",L357)))))</f>
        <v/>
      </c>
      <c r="Q357" s="8"/>
    </row>
    <row r="358" customFormat="false" ht="15" hidden="false" customHeight="false" outlineLevel="0" collapsed="false">
      <c r="A358" s="21"/>
      <c r="B358" s="8"/>
      <c r="C358" s="8"/>
      <c r="D358" s="8"/>
      <c r="E358" s="8"/>
      <c r="F358" s="18"/>
      <c r="G358" s="19"/>
      <c r="H358" s="17"/>
      <c r="I358" s="18"/>
      <c r="J358" s="17"/>
      <c r="K358" s="8"/>
      <c r="L358" s="8"/>
      <c r="M358" s="22" t="str">
        <f aca="false">IF(OR(A358="",J358=""),"",N(I358)-N(F358))</f>
        <v/>
      </c>
      <c r="N358" s="23" t="str">
        <f aca="false">IF(M358="","",IF(N(F358)=0,0,G358/F358*M358))</f>
        <v/>
      </c>
      <c r="O358" s="10" t="str">
        <f aca="false">IF(A358="","",IF(OR(H358="",EDATE(H358,12*Settings!$C$7)&lt;=Settings!$C$6),"Due","Not due"))</f>
        <v/>
      </c>
      <c r="P358" s="10" t="str">
        <f aca="false">IF(A358="","",IF(J358="",IF(O358="Due","Not verified - due","Not verified"),IF(M358&lt;&gt;0,"Discrepancy",IF(L358="Working","Verified OK","Verified - "&amp;IF(L358="","condition not noted",L358)))))</f>
        <v/>
      </c>
      <c r="Q358" s="8"/>
    </row>
    <row r="359" customFormat="false" ht="15" hidden="false" customHeight="false" outlineLevel="0" collapsed="false">
      <c r="A359" s="21"/>
      <c r="B359" s="8"/>
      <c r="C359" s="8"/>
      <c r="D359" s="8"/>
      <c r="E359" s="8"/>
      <c r="F359" s="18"/>
      <c r="G359" s="19"/>
      <c r="H359" s="17"/>
      <c r="I359" s="18"/>
      <c r="J359" s="17"/>
      <c r="K359" s="8"/>
      <c r="L359" s="8"/>
      <c r="M359" s="22" t="str">
        <f aca="false">IF(OR(A359="",J359=""),"",N(I359)-N(F359))</f>
        <v/>
      </c>
      <c r="N359" s="23" t="str">
        <f aca="false">IF(M359="","",IF(N(F359)=0,0,G359/F359*M359))</f>
        <v/>
      </c>
      <c r="O359" s="10" t="str">
        <f aca="false">IF(A359="","",IF(OR(H359="",EDATE(H359,12*Settings!$C$7)&lt;=Settings!$C$6),"Due","Not due"))</f>
        <v/>
      </c>
      <c r="P359" s="10" t="str">
        <f aca="false">IF(A359="","",IF(J359="",IF(O359="Due","Not verified - due","Not verified"),IF(M359&lt;&gt;0,"Discrepancy",IF(L359="Working","Verified OK","Verified - "&amp;IF(L359="","condition not noted",L359)))))</f>
        <v/>
      </c>
      <c r="Q359" s="8"/>
    </row>
    <row r="360" customFormat="false" ht="15" hidden="false" customHeight="false" outlineLevel="0" collapsed="false">
      <c r="A360" s="21"/>
      <c r="B360" s="8"/>
      <c r="C360" s="8"/>
      <c r="D360" s="8"/>
      <c r="E360" s="8"/>
      <c r="F360" s="18"/>
      <c r="G360" s="19"/>
      <c r="H360" s="17"/>
      <c r="I360" s="18"/>
      <c r="J360" s="17"/>
      <c r="K360" s="8"/>
      <c r="L360" s="8"/>
      <c r="M360" s="22" t="str">
        <f aca="false">IF(OR(A360="",J360=""),"",N(I360)-N(F360))</f>
        <v/>
      </c>
      <c r="N360" s="23" t="str">
        <f aca="false">IF(M360="","",IF(N(F360)=0,0,G360/F360*M360))</f>
        <v/>
      </c>
      <c r="O360" s="10" t="str">
        <f aca="false">IF(A360="","",IF(OR(H360="",EDATE(H360,12*Settings!$C$7)&lt;=Settings!$C$6),"Due","Not due"))</f>
        <v/>
      </c>
      <c r="P360" s="10" t="str">
        <f aca="false">IF(A360="","",IF(J360="",IF(O360="Due","Not verified - due","Not verified"),IF(M360&lt;&gt;0,"Discrepancy",IF(L360="Working","Verified OK","Verified - "&amp;IF(L360="","condition not noted",L360)))))</f>
        <v/>
      </c>
      <c r="Q360" s="8"/>
    </row>
    <row r="361" customFormat="false" ht="15" hidden="false" customHeight="false" outlineLevel="0" collapsed="false">
      <c r="A361" s="21"/>
      <c r="B361" s="8"/>
      <c r="C361" s="8"/>
      <c r="D361" s="8"/>
      <c r="E361" s="8"/>
      <c r="F361" s="18"/>
      <c r="G361" s="19"/>
      <c r="H361" s="17"/>
      <c r="I361" s="18"/>
      <c r="J361" s="17"/>
      <c r="K361" s="8"/>
      <c r="L361" s="8"/>
      <c r="M361" s="22" t="str">
        <f aca="false">IF(OR(A361="",J361=""),"",N(I361)-N(F361))</f>
        <v/>
      </c>
      <c r="N361" s="23" t="str">
        <f aca="false">IF(M361="","",IF(N(F361)=0,0,G361/F361*M361))</f>
        <v/>
      </c>
      <c r="O361" s="10" t="str">
        <f aca="false">IF(A361="","",IF(OR(H361="",EDATE(H361,12*Settings!$C$7)&lt;=Settings!$C$6),"Due","Not due"))</f>
        <v/>
      </c>
      <c r="P361" s="10" t="str">
        <f aca="false">IF(A361="","",IF(J361="",IF(O361="Due","Not verified - due","Not verified"),IF(M361&lt;&gt;0,"Discrepancy",IF(L361="Working","Verified OK","Verified - "&amp;IF(L361="","condition not noted",L361)))))</f>
        <v/>
      </c>
      <c r="Q361" s="8"/>
    </row>
    <row r="362" customFormat="false" ht="15" hidden="false" customHeight="false" outlineLevel="0" collapsed="false">
      <c r="A362" s="21"/>
      <c r="B362" s="8"/>
      <c r="C362" s="8"/>
      <c r="D362" s="8"/>
      <c r="E362" s="8"/>
      <c r="F362" s="18"/>
      <c r="G362" s="19"/>
      <c r="H362" s="17"/>
      <c r="I362" s="18"/>
      <c r="J362" s="17"/>
      <c r="K362" s="8"/>
      <c r="L362" s="8"/>
      <c r="M362" s="22" t="str">
        <f aca="false">IF(OR(A362="",J362=""),"",N(I362)-N(F362))</f>
        <v/>
      </c>
      <c r="N362" s="23" t="str">
        <f aca="false">IF(M362="","",IF(N(F362)=0,0,G362/F362*M362))</f>
        <v/>
      </c>
      <c r="O362" s="10" t="str">
        <f aca="false">IF(A362="","",IF(OR(H362="",EDATE(H362,12*Settings!$C$7)&lt;=Settings!$C$6),"Due","Not due"))</f>
        <v/>
      </c>
      <c r="P362" s="10" t="str">
        <f aca="false">IF(A362="","",IF(J362="",IF(O362="Due","Not verified - due","Not verified"),IF(M362&lt;&gt;0,"Discrepancy",IF(L362="Working","Verified OK","Verified - "&amp;IF(L362="","condition not noted",L362)))))</f>
        <v/>
      </c>
      <c r="Q362" s="8"/>
    </row>
    <row r="363" customFormat="false" ht="15" hidden="false" customHeight="false" outlineLevel="0" collapsed="false">
      <c r="A363" s="21"/>
      <c r="B363" s="8"/>
      <c r="C363" s="8"/>
      <c r="D363" s="8"/>
      <c r="E363" s="8"/>
      <c r="F363" s="18"/>
      <c r="G363" s="19"/>
      <c r="H363" s="17"/>
      <c r="I363" s="18"/>
      <c r="J363" s="17"/>
      <c r="K363" s="8"/>
      <c r="L363" s="8"/>
      <c r="M363" s="22" t="str">
        <f aca="false">IF(OR(A363="",J363=""),"",N(I363)-N(F363))</f>
        <v/>
      </c>
      <c r="N363" s="23" t="str">
        <f aca="false">IF(M363="","",IF(N(F363)=0,0,G363/F363*M363))</f>
        <v/>
      </c>
      <c r="O363" s="10" t="str">
        <f aca="false">IF(A363="","",IF(OR(H363="",EDATE(H363,12*Settings!$C$7)&lt;=Settings!$C$6),"Due","Not due"))</f>
        <v/>
      </c>
      <c r="P363" s="10" t="str">
        <f aca="false">IF(A363="","",IF(J363="",IF(O363="Due","Not verified - due","Not verified"),IF(M363&lt;&gt;0,"Discrepancy",IF(L363="Working","Verified OK","Verified - "&amp;IF(L363="","condition not noted",L363)))))</f>
        <v/>
      </c>
      <c r="Q363" s="8"/>
    </row>
    <row r="364" customFormat="false" ht="15" hidden="false" customHeight="false" outlineLevel="0" collapsed="false">
      <c r="A364" s="21"/>
      <c r="B364" s="8"/>
      <c r="C364" s="8"/>
      <c r="D364" s="8"/>
      <c r="E364" s="8"/>
      <c r="F364" s="18"/>
      <c r="G364" s="19"/>
      <c r="H364" s="17"/>
      <c r="I364" s="18"/>
      <c r="J364" s="17"/>
      <c r="K364" s="8"/>
      <c r="L364" s="8"/>
      <c r="M364" s="22" t="str">
        <f aca="false">IF(OR(A364="",J364=""),"",N(I364)-N(F364))</f>
        <v/>
      </c>
      <c r="N364" s="23" t="str">
        <f aca="false">IF(M364="","",IF(N(F364)=0,0,G364/F364*M364))</f>
        <v/>
      </c>
      <c r="O364" s="10" t="str">
        <f aca="false">IF(A364="","",IF(OR(H364="",EDATE(H364,12*Settings!$C$7)&lt;=Settings!$C$6),"Due","Not due"))</f>
        <v/>
      </c>
      <c r="P364" s="10" t="str">
        <f aca="false">IF(A364="","",IF(J364="",IF(O364="Due","Not verified - due","Not verified"),IF(M364&lt;&gt;0,"Discrepancy",IF(L364="Working","Verified OK","Verified - "&amp;IF(L364="","condition not noted",L364)))))</f>
        <v/>
      </c>
      <c r="Q364" s="8"/>
    </row>
    <row r="365" customFormat="false" ht="15" hidden="false" customHeight="false" outlineLevel="0" collapsed="false">
      <c r="A365" s="21"/>
      <c r="B365" s="8"/>
      <c r="C365" s="8"/>
      <c r="D365" s="8"/>
      <c r="E365" s="8"/>
      <c r="F365" s="18"/>
      <c r="G365" s="19"/>
      <c r="H365" s="17"/>
      <c r="I365" s="18"/>
      <c r="J365" s="17"/>
      <c r="K365" s="8"/>
      <c r="L365" s="8"/>
      <c r="M365" s="22" t="str">
        <f aca="false">IF(OR(A365="",J365=""),"",N(I365)-N(F365))</f>
        <v/>
      </c>
      <c r="N365" s="23" t="str">
        <f aca="false">IF(M365="","",IF(N(F365)=0,0,G365/F365*M365))</f>
        <v/>
      </c>
      <c r="O365" s="10" t="str">
        <f aca="false">IF(A365="","",IF(OR(H365="",EDATE(H365,12*Settings!$C$7)&lt;=Settings!$C$6),"Due","Not due"))</f>
        <v/>
      </c>
      <c r="P365" s="10" t="str">
        <f aca="false">IF(A365="","",IF(J365="",IF(O365="Due","Not verified - due","Not verified"),IF(M365&lt;&gt;0,"Discrepancy",IF(L365="Working","Verified OK","Verified - "&amp;IF(L365="","condition not noted",L365)))))</f>
        <v/>
      </c>
      <c r="Q365" s="8"/>
    </row>
    <row r="366" customFormat="false" ht="15" hidden="false" customHeight="false" outlineLevel="0" collapsed="false">
      <c r="A366" s="21"/>
      <c r="B366" s="8"/>
      <c r="C366" s="8"/>
      <c r="D366" s="8"/>
      <c r="E366" s="8"/>
      <c r="F366" s="18"/>
      <c r="G366" s="19"/>
      <c r="H366" s="17"/>
      <c r="I366" s="18"/>
      <c r="J366" s="17"/>
      <c r="K366" s="8"/>
      <c r="L366" s="8"/>
      <c r="M366" s="22" t="str">
        <f aca="false">IF(OR(A366="",J366=""),"",N(I366)-N(F366))</f>
        <v/>
      </c>
      <c r="N366" s="23" t="str">
        <f aca="false">IF(M366="","",IF(N(F366)=0,0,G366/F366*M366))</f>
        <v/>
      </c>
      <c r="O366" s="10" t="str">
        <f aca="false">IF(A366="","",IF(OR(H366="",EDATE(H366,12*Settings!$C$7)&lt;=Settings!$C$6),"Due","Not due"))</f>
        <v/>
      </c>
      <c r="P366" s="10" t="str">
        <f aca="false">IF(A366="","",IF(J366="",IF(O366="Due","Not verified - due","Not verified"),IF(M366&lt;&gt;0,"Discrepancy",IF(L366="Working","Verified OK","Verified - "&amp;IF(L366="","condition not noted",L366)))))</f>
        <v/>
      </c>
      <c r="Q366" s="8"/>
    </row>
    <row r="367" customFormat="false" ht="15" hidden="false" customHeight="false" outlineLevel="0" collapsed="false">
      <c r="A367" s="21"/>
      <c r="B367" s="8"/>
      <c r="C367" s="8"/>
      <c r="D367" s="8"/>
      <c r="E367" s="8"/>
      <c r="F367" s="18"/>
      <c r="G367" s="19"/>
      <c r="H367" s="17"/>
      <c r="I367" s="18"/>
      <c r="J367" s="17"/>
      <c r="K367" s="8"/>
      <c r="L367" s="8"/>
      <c r="M367" s="22" t="str">
        <f aca="false">IF(OR(A367="",J367=""),"",N(I367)-N(F367))</f>
        <v/>
      </c>
      <c r="N367" s="23" t="str">
        <f aca="false">IF(M367="","",IF(N(F367)=0,0,G367/F367*M367))</f>
        <v/>
      </c>
      <c r="O367" s="10" t="str">
        <f aca="false">IF(A367="","",IF(OR(H367="",EDATE(H367,12*Settings!$C$7)&lt;=Settings!$C$6),"Due","Not due"))</f>
        <v/>
      </c>
      <c r="P367" s="10" t="str">
        <f aca="false">IF(A367="","",IF(J367="",IF(O367="Due","Not verified - due","Not verified"),IF(M367&lt;&gt;0,"Discrepancy",IF(L367="Working","Verified OK","Verified - "&amp;IF(L367="","condition not noted",L367)))))</f>
        <v/>
      </c>
      <c r="Q367" s="8"/>
    </row>
    <row r="368" customFormat="false" ht="15" hidden="false" customHeight="false" outlineLevel="0" collapsed="false">
      <c r="A368" s="21"/>
      <c r="B368" s="8"/>
      <c r="C368" s="8"/>
      <c r="D368" s="8"/>
      <c r="E368" s="8"/>
      <c r="F368" s="18"/>
      <c r="G368" s="19"/>
      <c r="H368" s="17"/>
      <c r="I368" s="18"/>
      <c r="J368" s="17"/>
      <c r="K368" s="8"/>
      <c r="L368" s="8"/>
      <c r="M368" s="22" t="str">
        <f aca="false">IF(OR(A368="",J368=""),"",N(I368)-N(F368))</f>
        <v/>
      </c>
      <c r="N368" s="23" t="str">
        <f aca="false">IF(M368="","",IF(N(F368)=0,0,G368/F368*M368))</f>
        <v/>
      </c>
      <c r="O368" s="10" t="str">
        <f aca="false">IF(A368="","",IF(OR(H368="",EDATE(H368,12*Settings!$C$7)&lt;=Settings!$C$6),"Due","Not due"))</f>
        <v/>
      </c>
      <c r="P368" s="10" t="str">
        <f aca="false">IF(A368="","",IF(J368="",IF(O368="Due","Not verified - due","Not verified"),IF(M368&lt;&gt;0,"Discrepancy",IF(L368="Working","Verified OK","Verified - "&amp;IF(L368="","condition not noted",L368)))))</f>
        <v/>
      </c>
      <c r="Q368" s="8"/>
    </row>
    <row r="369" customFormat="false" ht="15" hidden="false" customHeight="false" outlineLevel="0" collapsed="false">
      <c r="A369" s="21"/>
      <c r="B369" s="8"/>
      <c r="C369" s="8"/>
      <c r="D369" s="8"/>
      <c r="E369" s="8"/>
      <c r="F369" s="18"/>
      <c r="G369" s="19"/>
      <c r="H369" s="17"/>
      <c r="I369" s="18"/>
      <c r="J369" s="17"/>
      <c r="K369" s="8"/>
      <c r="L369" s="8"/>
      <c r="M369" s="22" t="str">
        <f aca="false">IF(OR(A369="",J369=""),"",N(I369)-N(F369))</f>
        <v/>
      </c>
      <c r="N369" s="23" t="str">
        <f aca="false">IF(M369="","",IF(N(F369)=0,0,G369/F369*M369))</f>
        <v/>
      </c>
      <c r="O369" s="10" t="str">
        <f aca="false">IF(A369="","",IF(OR(H369="",EDATE(H369,12*Settings!$C$7)&lt;=Settings!$C$6),"Due","Not due"))</f>
        <v/>
      </c>
      <c r="P369" s="10" t="str">
        <f aca="false">IF(A369="","",IF(J369="",IF(O369="Due","Not verified - due","Not verified"),IF(M369&lt;&gt;0,"Discrepancy",IF(L369="Working","Verified OK","Verified - "&amp;IF(L369="","condition not noted",L369)))))</f>
        <v/>
      </c>
      <c r="Q369" s="8"/>
    </row>
    <row r="370" customFormat="false" ht="15" hidden="false" customHeight="false" outlineLevel="0" collapsed="false">
      <c r="A370" s="21"/>
      <c r="B370" s="8"/>
      <c r="C370" s="8"/>
      <c r="D370" s="8"/>
      <c r="E370" s="8"/>
      <c r="F370" s="18"/>
      <c r="G370" s="19"/>
      <c r="H370" s="17"/>
      <c r="I370" s="18"/>
      <c r="J370" s="17"/>
      <c r="K370" s="8"/>
      <c r="L370" s="8"/>
      <c r="M370" s="22" t="str">
        <f aca="false">IF(OR(A370="",J370=""),"",N(I370)-N(F370))</f>
        <v/>
      </c>
      <c r="N370" s="23" t="str">
        <f aca="false">IF(M370="","",IF(N(F370)=0,0,G370/F370*M370))</f>
        <v/>
      </c>
      <c r="O370" s="10" t="str">
        <f aca="false">IF(A370="","",IF(OR(H370="",EDATE(H370,12*Settings!$C$7)&lt;=Settings!$C$6),"Due","Not due"))</f>
        <v/>
      </c>
      <c r="P370" s="10" t="str">
        <f aca="false">IF(A370="","",IF(J370="",IF(O370="Due","Not verified - due","Not verified"),IF(M370&lt;&gt;0,"Discrepancy",IF(L370="Working","Verified OK","Verified - "&amp;IF(L370="","condition not noted",L370)))))</f>
        <v/>
      </c>
      <c r="Q370" s="8"/>
    </row>
    <row r="371" customFormat="false" ht="15" hidden="false" customHeight="false" outlineLevel="0" collapsed="false">
      <c r="A371" s="21"/>
      <c r="B371" s="8"/>
      <c r="C371" s="8"/>
      <c r="D371" s="8"/>
      <c r="E371" s="8"/>
      <c r="F371" s="18"/>
      <c r="G371" s="19"/>
      <c r="H371" s="17"/>
      <c r="I371" s="18"/>
      <c r="J371" s="17"/>
      <c r="K371" s="8"/>
      <c r="L371" s="8"/>
      <c r="M371" s="22" t="str">
        <f aca="false">IF(OR(A371="",J371=""),"",N(I371)-N(F371))</f>
        <v/>
      </c>
      <c r="N371" s="23" t="str">
        <f aca="false">IF(M371="","",IF(N(F371)=0,0,G371/F371*M371))</f>
        <v/>
      </c>
      <c r="O371" s="10" t="str">
        <f aca="false">IF(A371="","",IF(OR(H371="",EDATE(H371,12*Settings!$C$7)&lt;=Settings!$C$6),"Due","Not due"))</f>
        <v/>
      </c>
      <c r="P371" s="10" t="str">
        <f aca="false">IF(A371="","",IF(J371="",IF(O371="Due","Not verified - due","Not verified"),IF(M371&lt;&gt;0,"Discrepancy",IF(L371="Working","Verified OK","Verified - "&amp;IF(L371="","condition not noted",L371)))))</f>
        <v/>
      </c>
      <c r="Q371" s="8"/>
    </row>
    <row r="372" customFormat="false" ht="15" hidden="false" customHeight="false" outlineLevel="0" collapsed="false">
      <c r="A372" s="21"/>
      <c r="B372" s="8"/>
      <c r="C372" s="8"/>
      <c r="D372" s="8"/>
      <c r="E372" s="8"/>
      <c r="F372" s="18"/>
      <c r="G372" s="19"/>
      <c r="H372" s="17"/>
      <c r="I372" s="18"/>
      <c r="J372" s="17"/>
      <c r="K372" s="8"/>
      <c r="L372" s="8"/>
      <c r="M372" s="22" t="str">
        <f aca="false">IF(OR(A372="",J372=""),"",N(I372)-N(F372))</f>
        <v/>
      </c>
      <c r="N372" s="23" t="str">
        <f aca="false">IF(M372="","",IF(N(F372)=0,0,G372/F372*M372))</f>
        <v/>
      </c>
      <c r="O372" s="10" t="str">
        <f aca="false">IF(A372="","",IF(OR(H372="",EDATE(H372,12*Settings!$C$7)&lt;=Settings!$C$6),"Due","Not due"))</f>
        <v/>
      </c>
      <c r="P372" s="10" t="str">
        <f aca="false">IF(A372="","",IF(J372="",IF(O372="Due","Not verified - due","Not verified"),IF(M372&lt;&gt;0,"Discrepancy",IF(L372="Working","Verified OK","Verified - "&amp;IF(L372="","condition not noted",L372)))))</f>
        <v/>
      </c>
      <c r="Q372" s="8"/>
    </row>
    <row r="373" customFormat="false" ht="15" hidden="false" customHeight="false" outlineLevel="0" collapsed="false">
      <c r="A373" s="21"/>
      <c r="B373" s="8"/>
      <c r="C373" s="8"/>
      <c r="D373" s="8"/>
      <c r="E373" s="8"/>
      <c r="F373" s="18"/>
      <c r="G373" s="19"/>
      <c r="H373" s="17"/>
      <c r="I373" s="18"/>
      <c r="J373" s="17"/>
      <c r="K373" s="8"/>
      <c r="L373" s="8"/>
      <c r="M373" s="22" t="str">
        <f aca="false">IF(OR(A373="",J373=""),"",N(I373)-N(F373))</f>
        <v/>
      </c>
      <c r="N373" s="23" t="str">
        <f aca="false">IF(M373="","",IF(N(F373)=0,0,G373/F373*M373))</f>
        <v/>
      </c>
      <c r="O373" s="10" t="str">
        <f aca="false">IF(A373="","",IF(OR(H373="",EDATE(H373,12*Settings!$C$7)&lt;=Settings!$C$6),"Due","Not due"))</f>
        <v/>
      </c>
      <c r="P373" s="10" t="str">
        <f aca="false">IF(A373="","",IF(J373="",IF(O373="Due","Not verified - due","Not verified"),IF(M373&lt;&gt;0,"Discrepancy",IF(L373="Working","Verified OK","Verified - "&amp;IF(L373="","condition not noted",L373)))))</f>
        <v/>
      </c>
      <c r="Q373" s="8"/>
    </row>
    <row r="374" customFormat="false" ht="15" hidden="false" customHeight="false" outlineLevel="0" collapsed="false">
      <c r="A374" s="21"/>
      <c r="B374" s="8"/>
      <c r="C374" s="8"/>
      <c r="D374" s="8"/>
      <c r="E374" s="8"/>
      <c r="F374" s="18"/>
      <c r="G374" s="19"/>
      <c r="H374" s="17"/>
      <c r="I374" s="18"/>
      <c r="J374" s="17"/>
      <c r="K374" s="8"/>
      <c r="L374" s="8"/>
      <c r="M374" s="22" t="str">
        <f aca="false">IF(OR(A374="",J374=""),"",N(I374)-N(F374))</f>
        <v/>
      </c>
      <c r="N374" s="23" t="str">
        <f aca="false">IF(M374="","",IF(N(F374)=0,0,G374/F374*M374))</f>
        <v/>
      </c>
      <c r="O374" s="10" t="str">
        <f aca="false">IF(A374="","",IF(OR(H374="",EDATE(H374,12*Settings!$C$7)&lt;=Settings!$C$6),"Due","Not due"))</f>
        <v/>
      </c>
      <c r="P374" s="10" t="str">
        <f aca="false">IF(A374="","",IF(J374="",IF(O374="Due","Not verified - due","Not verified"),IF(M374&lt;&gt;0,"Discrepancy",IF(L374="Working","Verified OK","Verified - "&amp;IF(L374="","condition not noted",L374)))))</f>
        <v/>
      </c>
      <c r="Q374" s="8"/>
    </row>
    <row r="375" customFormat="false" ht="15" hidden="false" customHeight="false" outlineLevel="0" collapsed="false">
      <c r="A375" s="21"/>
      <c r="B375" s="8"/>
      <c r="C375" s="8"/>
      <c r="D375" s="8"/>
      <c r="E375" s="8"/>
      <c r="F375" s="18"/>
      <c r="G375" s="19"/>
      <c r="H375" s="17"/>
      <c r="I375" s="18"/>
      <c r="J375" s="17"/>
      <c r="K375" s="8"/>
      <c r="L375" s="8"/>
      <c r="M375" s="22" t="str">
        <f aca="false">IF(OR(A375="",J375=""),"",N(I375)-N(F375))</f>
        <v/>
      </c>
      <c r="N375" s="23" t="str">
        <f aca="false">IF(M375="","",IF(N(F375)=0,0,G375/F375*M375))</f>
        <v/>
      </c>
      <c r="O375" s="10" t="str">
        <f aca="false">IF(A375="","",IF(OR(H375="",EDATE(H375,12*Settings!$C$7)&lt;=Settings!$C$6),"Due","Not due"))</f>
        <v/>
      </c>
      <c r="P375" s="10" t="str">
        <f aca="false">IF(A375="","",IF(J375="",IF(O375="Due","Not verified - due","Not verified"),IF(M375&lt;&gt;0,"Discrepancy",IF(L375="Working","Verified OK","Verified - "&amp;IF(L375="","condition not noted",L375)))))</f>
        <v/>
      </c>
      <c r="Q375" s="8"/>
    </row>
    <row r="376" customFormat="false" ht="15" hidden="false" customHeight="false" outlineLevel="0" collapsed="false">
      <c r="A376" s="21"/>
      <c r="B376" s="8"/>
      <c r="C376" s="8"/>
      <c r="D376" s="8"/>
      <c r="E376" s="8"/>
      <c r="F376" s="18"/>
      <c r="G376" s="19"/>
      <c r="H376" s="17"/>
      <c r="I376" s="18"/>
      <c r="J376" s="17"/>
      <c r="K376" s="8"/>
      <c r="L376" s="8"/>
      <c r="M376" s="22" t="str">
        <f aca="false">IF(OR(A376="",J376=""),"",N(I376)-N(F376))</f>
        <v/>
      </c>
      <c r="N376" s="23" t="str">
        <f aca="false">IF(M376="","",IF(N(F376)=0,0,G376/F376*M376))</f>
        <v/>
      </c>
      <c r="O376" s="10" t="str">
        <f aca="false">IF(A376="","",IF(OR(H376="",EDATE(H376,12*Settings!$C$7)&lt;=Settings!$C$6),"Due","Not due"))</f>
        <v/>
      </c>
      <c r="P376" s="10" t="str">
        <f aca="false">IF(A376="","",IF(J376="",IF(O376="Due","Not verified - due","Not verified"),IF(M376&lt;&gt;0,"Discrepancy",IF(L376="Working","Verified OK","Verified - "&amp;IF(L376="","condition not noted",L376)))))</f>
        <v/>
      </c>
      <c r="Q376" s="8"/>
    </row>
    <row r="377" customFormat="false" ht="15" hidden="false" customHeight="false" outlineLevel="0" collapsed="false">
      <c r="A377" s="21"/>
      <c r="B377" s="8"/>
      <c r="C377" s="8"/>
      <c r="D377" s="8"/>
      <c r="E377" s="8"/>
      <c r="F377" s="18"/>
      <c r="G377" s="19"/>
      <c r="H377" s="17"/>
      <c r="I377" s="18"/>
      <c r="J377" s="17"/>
      <c r="K377" s="8"/>
      <c r="L377" s="8"/>
      <c r="M377" s="22" t="str">
        <f aca="false">IF(OR(A377="",J377=""),"",N(I377)-N(F377))</f>
        <v/>
      </c>
      <c r="N377" s="23" t="str">
        <f aca="false">IF(M377="","",IF(N(F377)=0,0,G377/F377*M377))</f>
        <v/>
      </c>
      <c r="O377" s="10" t="str">
        <f aca="false">IF(A377="","",IF(OR(H377="",EDATE(H377,12*Settings!$C$7)&lt;=Settings!$C$6),"Due","Not due"))</f>
        <v/>
      </c>
      <c r="P377" s="10" t="str">
        <f aca="false">IF(A377="","",IF(J377="",IF(O377="Due","Not verified - due","Not verified"),IF(M377&lt;&gt;0,"Discrepancy",IF(L377="Working","Verified OK","Verified - "&amp;IF(L377="","condition not noted",L377)))))</f>
        <v/>
      </c>
      <c r="Q377" s="8"/>
    </row>
    <row r="378" customFormat="false" ht="15" hidden="false" customHeight="false" outlineLevel="0" collapsed="false">
      <c r="A378" s="21"/>
      <c r="B378" s="8"/>
      <c r="C378" s="8"/>
      <c r="D378" s="8"/>
      <c r="E378" s="8"/>
      <c r="F378" s="18"/>
      <c r="G378" s="19"/>
      <c r="H378" s="17"/>
      <c r="I378" s="18"/>
      <c r="J378" s="17"/>
      <c r="K378" s="8"/>
      <c r="L378" s="8"/>
      <c r="M378" s="22" t="str">
        <f aca="false">IF(OR(A378="",J378=""),"",N(I378)-N(F378))</f>
        <v/>
      </c>
      <c r="N378" s="23" t="str">
        <f aca="false">IF(M378="","",IF(N(F378)=0,0,G378/F378*M378))</f>
        <v/>
      </c>
      <c r="O378" s="10" t="str">
        <f aca="false">IF(A378="","",IF(OR(H378="",EDATE(H378,12*Settings!$C$7)&lt;=Settings!$C$6),"Due","Not due"))</f>
        <v/>
      </c>
      <c r="P378" s="10" t="str">
        <f aca="false">IF(A378="","",IF(J378="",IF(O378="Due","Not verified - due","Not verified"),IF(M378&lt;&gt;0,"Discrepancy",IF(L378="Working","Verified OK","Verified - "&amp;IF(L378="","condition not noted",L378)))))</f>
        <v/>
      </c>
      <c r="Q378" s="8"/>
    </row>
    <row r="379" customFormat="false" ht="15" hidden="false" customHeight="false" outlineLevel="0" collapsed="false">
      <c r="A379" s="21"/>
      <c r="B379" s="8"/>
      <c r="C379" s="8"/>
      <c r="D379" s="8"/>
      <c r="E379" s="8"/>
      <c r="F379" s="18"/>
      <c r="G379" s="19"/>
      <c r="H379" s="17"/>
      <c r="I379" s="18"/>
      <c r="J379" s="17"/>
      <c r="K379" s="8"/>
      <c r="L379" s="8"/>
      <c r="M379" s="22" t="str">
        <f aca="false">IF(OR(A379="",J379=""),"",N(I379)-N(F379))</f>
        <v/>
      </c>
      <c r="N379" s="23" t="str">
        <f aca="false">IF(M379="","",IF(N(F379)=0,0,G379/F379*M379))</f>
        <v/>
      </c>
      <c r="O379" s="10" t="str">
        <f aca="false">IF(A379="","",IF(OR(H379="",EDATE(H379,12*Settings!$C$7)&lt;=Settings!$C$6),"Due","Not due"))</f>
        <v/>
      </c>
      <c r="P379" s="10" t="str">
        <f aca="false">IF(A379="","",IF(J379="",IF(O379="Due","Not verified - due","Not verified"),IF(M379&lt;&gt;0,"Discrepancy",IF(L379="Working","Verified OK","Verified - "&amp;IF(L379="","condition not noted",L379)))))</f>
        <v/>
      </c>
      <c r="Q379" s="8"/>
    </row>
    <row r="380" customFormat="false" ht="15" hidden="false" customHeight="false" outlineLevel="0" collapsed="false">
      <c r="A380" s="21"/>
      <c r="B380" s="8"/>
      <c r="C380" s="8"/>
      <c r="D380" s="8"/>
      <c r="E380" s="8"/>
      <c r="F380" s="18"/>
      <c r="G380" s="19"/>
      <c r="H380" s="17"/>
      <c r="I380" s="18"/>
      <c r="J380" s="17"/>
      <c r="K380" s="8"/>
      <c r="L380" s="8"/>
      <c r="M380" s="22" t="str">
        <f aca="false">IF(OR(A380="",J380=""),"",N(I380)-N(F380))</f>
        <v/>
      </c>
      <c r="N380" s="23" t="str">
        <f aca="false">IF(M380="","",IF(N(F380)=0,0,G380/F380*M380))</f>
        <v/>
      </c>
      <c r="O380" s="10" t="str">
        <f aca="false">IF(A380="","",IF(OR(H380="",EDATE(H380,12*Settings!$C$7)&lt;=Settings!$C$6),"Due","Not due"))</f>
        <v/>
      </c>
      <c r="P380" s="10" t="str">
        <f aca="false">IF(A380="","",IF(J380="",IF(O380="Due","Not verified - due","Not verified"),IF(M380&lt;&gt;0,"Discrepancy",IF(L380="Working","Verified OK","Verified - "&amp;IF(L380="","condition not noted",L380)))))</f>
        <v/>
      </c>
      <c r="Q380" s="8"/>
    </row>
    <row r="381" customFormat="false" ht="15" hidden="false" customHeight="false" outlineLevel="0" collapsed="false">
      <c r="A381" s="21"/>
      <c r="B381" s="8"/>
      <c r="C381" s="8"/>
      <c r="D381" s="8"/>
      <c r="E381" s="8"/>
      <c r="F381" s="18"/>
      <c r="G381" s="19"/>
      <c r="H381" s="17"/>
      <c r="I381" s="18"/>
      <c r="J381" s="17"/>
      <c r="K381" s="8"/>
      <c r="L381" s="8"/>
      <c r="M381" s="22" t="str">
        <f aca="false">IF(OR(A381="",J381=""),"",N(I381)-N(F381))</f>
        <v/>
      </c>
      <c r="N381" s="23" t="str">
        <f aca="false">IF(M381="","",IF(N(F381)=0,0,G381/F381*M381))</f>
        <v/>
      </c>
      <c r="O381" s="10" t="str">
        <f aca="false">IF(A381="","",IF(OR(H381="",EDATE(H381,12*Settings!$C$7)&lt;=Settings!$C$6),"Due","Not due"))</f>
        <v/>
      </c>
      <c r="P381" s="10" t="str">
        <f aca="false">IF(A381="","",IF(J381="",IF(O381="Due","Not verified - due","Not verified"),IF(M381&lt;&gt;0,"Discrepancy",IF(L381="Working","Verified OK","Verified - "&amp;IF(L381="","condition not noted",L381)))))</f>
        <v/>
      </c>
      <c r="Q381" s="8"/>
    </row>
    <row r="382" customFormat="false" ht="15" hidden="false" customHeight="false" outlineLevel="0" collapsed="false">
      <c r="A382" s="21"/>
      <c r="B382" s="8"/>
      <c r="C382" s="8"/>
      <c r="D382" s="8"/>
      <c r="E382" s="8"/>
      <c r="F382" s="18"/>
      <c r="G382" s="19"/>
      <c r="H382" s="17"/>
      <c r="I382" s="18"/>
      <c r="J382" s="17"/>
      <c r="K382" s="8"/>
      <c r="L382" s="8"/>
      <c r="M382" s="22" t="str">
        <f aca="false">IF(OR(A382="",J382=""),"",N(I382)-N(F382))</f>
        <v/>
      </c>
      <c r="N382" s="23" t="str">
        <f aca="false">IF(M382="","",IF(N(F382)=0,0,G382/F382*M382))</f>
        <v/>
      </c>
      <c r="O382" s="10" t="str">
        <f aca="false">IF(A382="","",IF(OR(H382="",EDATE(H382,12*Settings!$C$7)&lt;=Settings!$C$6),"Due","Not due"))</f>
        <v/>
      </c>
      <c r="P382" s="10" t="str">
        <f aca="false">IF(A382="","",IF(J382="",IF(O382="Due","Not verified - due","Not verified"),IF(M382&lt;&gt;0,"Discrepancy",IF(L382="Working","Verified OK","Verified - "&amp;IF(L382="","condition not noted",L382)))))</f>
        <v/>
      </c>
      <c r="Q382" s="8"/>
    </row>
    <row r="383" customFormat="false" ht="15" hidden="false" customHeight="false" outlineLevel="0" collapsed="false">
      <c r="A383" s="21"/>
      <c r="B383" s="8"/>
      <c r="C383" s="8"/>
      <c r="D383" s="8"/>
      <c r="E383" s="8"/>
      <c r="F383" s="18"/>
      <c r="G383" s="19"/>
      <c r="H383" s="17"/>
      <c r="I383" s="18"/>
      <c r="J383" s="17"/>
      <c r="K383" s="8"/>
      <c r="L383" s="8"/>
      <c r="M383" s="22" t="str">
        <f aca="false">IF(OR(A383="",J383=""),"",N(I383)-N(F383))</f>
        <v/>
      </c>
      <c r="N383" s="23" t="str">
        <f aca="false">IF(M383="","",IF(N(F383)=0,0,G383/F383*M383))</f>
        <v/>
      </c>
      <c r="O383" s="10" t="str">
        <f aca="false">IF(A383="","",IF(OR(H383="",EDATE(H383,12*Settings!$C$7)&lt;=Settings!$C$6),"Due","Not due"))</f>
        <v/>
      </c>
      <c r="P383" s="10" t="str">
        <f aca="false">IF(A383="","",IF(J383="",IF(O383="Due","Not verified - due","Not verified"),IF(M383&lt;&gt;0,"Discrepancy",IF(L383="Working","Verified OK","Verified - "&amp;IF(L383="","condition not noted",L383)))))</f>
        <v/>
      </c>
      <c r="Q383" s="8"/>
    </row>
    <row r="384" customFormat="false" ht="15" hidden="false" customHeight="false" outlineLevel="0" collapsed="false">
      <c r="A384" s="21"/>
      <c r="B384" s="8"/>
      <c r="C384" s="8"/>
      <c r="D384" s="8"/>
      <c r="E384" s="8"/>
      <c r="F384" s="18"/>
      <c r="G384" s="19"/>
      <c r="H384" s="17"/>
      <c r="I384" s="18"/>
      <c r="J384" s="17"/>
      <c r="K384" s="8"/>
      <c r="L384" s="8"/>
      <c r="M384" s="22" t="str">
        <f aca="false">IF(OR(A384="",J384=""),"",N(I384)-N(F384))</f>
        <v/>
      </c>
      <c r="N384" s="23" t="str">
        <f aca="false">IF(M384="","",IF(N(F384)=0,0,G384/F384*M384))</f>
        <v/>
      </c>
      <c r="O384" s="10" t="str">
        <f aca="false">IF(A384="","",IF(OR(H384="",EDATE(H384,12*Settings!$C$7)&lt;=Settings!$C$6),"Due","Not due"))</f>
        <v/>
      </c>
      <c r="P384" s="10" t="str">
        <f aca="false">IF(A384="","",IF(J384="",IF(O384="Due","Not verified - due","Not verified"),IF(M384&lt;&gt;0,"Discrepancy",IF(L384="Working","Verified OK","Verified - "&amp;IF(L384="","condition not noted",L384)))))</f>
        <v/>
      </c>
      <c r="Q384" s="8"/>
    </row>
    <row r="385" customFormat="false" ht="15" hidden="false" customHeight="false" outlineLevel="0" collapsed="false">
      <c r="A385" s="21"/>
      <c r="B385" s="8"/>
      <c r="C385" s="8"/>
      <c r="D385" s="8"/>
      <c r="E385" s="8"/>
      <c r="F385" s="18"/>
      <c r="G385" s="19"/>
      <c r="H385" s="17"/>
      <c r="I385" s="18"/>
      <c r="J385" s="17"/>
      <c r="K385" s="8"/>
      <c r="L385" s="8"/>
      <c r="M385" s="22" t="str">
        <f aca="false">IF(OR(A385="",J385=""),"",N(I385)-N(F385))</f>
        <v/>
      </c>
      <c r="N385" s="23" t="str">
        <f aca="false">IF(M385="","",IF(N(F385)=0,0,G385/F385*M385))</f>
        <v/>
      </c>
      <c r="O385" s="10" t="str">
        <f aca="false">IF(A385="","",IF(OR(H385="",EDATE(H385,12*Settings!$C$7)&lt;=Settings!$C$6),"Due","Not due"))</f>
        <v/>
      </c>
      <c r="P385" s="10" t="str">
        <f aca="false">IF(A385="","",IF(J385="",IF(O385="Due","Not verified - due","Not verified"),IF(M385&lt;&gt;0,"Discrepancy",IF(L385="Working","Verified OK","Verified - "&amp;IF(L385="","condition not noted",L385)))))</f>
        <v/>
      </c>
      <c r="Q385" s="8"/>
    </row>
    <row r="386" customFormat="false" ht="15" hidden="false" customHeight="false" outlineLevel="0" collapsed="false">
      <c r="A386" s="21"/>
      <c r="B386" s="8"/>
      <c r="C386" s="8"/>
      <c r="D386" s="8"/>
      <c r="E386" s="8"/>
      <c r="F386" s="18"/>
      <c r="G386" s="19"/>
      <c r="H386" s="17"/>
      <c r="I386" s="18"/>
      <c r="J386" s="17"/>
      <c r="K386" s="8"/>
      <c r="L386" s="8"/>
      <c r="M386" s="22" t="str">
        <f aca="false">IF(OR(A386="",J386=""),"",N(I386)-N(F386))</f>
        <v/>
      </c>
      <c r="N386" s="23" t="str">
        <f aca="false">IF(M386="","",IF(N(F386)=0,0,G386/F386*M386))</f>
        <v/>
      </c>
      <c r="O386" s="10" t="str">
        <f aca="false">IF(A386="","",IF(OR(H386="",EDATE(H386,12*Settings!$C$7)&lt;=Settings!$C$6),"Due","Not due"))</f>
        <v/>
      </c>
      <c r="P386" s="10" t="str">
        <f aca="false">IF(A386="","",IF(J386="",IF(O386="Due","Not verified - due","Not verified"),IF(M386&lt;&gt;0,"Discrepancy",IF(L386="Working","Verified OK","Verified - "&amp;IF(L386="","condition not noted",L386)))))</f>
        <v/>
      </c>
      <c r="Q386" s="8"/>
    </row>
    <row r="387" customFormat="false" ht="15" hidden="false" customHeight="false" outlineLevel="0" collapsed="false">
      <c r="A387" s="21"/>
      <c r="B387" s="8"/>
      <c r="C387" s="8"/>
      <c r="D387" s="8"/>
      <c r="E387" s="8"/>
      <c r="F387" s="18"/>
      <c r="G387" s="19"/>
      <c r="H387" s="17"/>
      <c r="I387" s="18"/>
      <c r="J387" s="17"/>
      <c r="K387" s="8"/>
      <c r="L387" s="8"/>
      <c r="M387" s="22" t="str">
        <f aca="false">IF(OR(A387="",J387=""),"",N(I387)-N(F387))</f>
        <v/>
      </c>
      <c r="N387" s="23" t="str">
        <f aca="false">IF(M387="","",IF(N(F387)=0,0,G387/F387*M387))</f>
        <v/>
      </c>
      <c r="O387" s="10" t="str">
        <f aca="false">IF(A387="","",IF(OR(H387="",EDATE(H387,12*Settings!$C$7)&lt;=Settings!$C$6),"Due","Not due"))</f>
        <v/>
      </c>
      <c r="P387" s="10" t="str">
        <f aca="false">IF(A387="","",IF(J387="",IF(O387="Due","Not verified - due","Not verified"),IF(M387&lt;&gt;0,"Discrepancy",IF(L387="Working","Verified OK","Verified - "&amp;IF(L387="","condition not noted",L387)))))</f>
        <v/>
      </c>
      <c r="Q387" s="8"/>
    </row>
    <row r="388" customFormat="false" ht="15" hidden="false" customHeight="false" outlineLevel="0" collapsed="false">
      <c r="A388" s="21"/>
      <c r="B388" s="8"/>
      <c r="C388" s="8"/>
      <c r="D388" s="8"/>
      <c r="E388" s="8"/>
      <c r="F388" s="18"/>
      <c r="G388" s="19"/>
      <c r="H388" s="17"/>
      <c r="I388" s="18"/>
      <c r="J388" s="17"/>
      <c r="K388" s="8"/>
      <c r="L388" s="8"/>
      <c r="M388" s="22" t="str">
        <f aca="false">IF(OR(A388="",J388=""),"",N(I388)-N(F388))</f>
        <v/>
      </c>
      <c r="N388" s="23" t="str">
        <f aca="false">IF(M388="","",IF(N(F388)=0,0,G388/F388*M388))</f>
        <v/>
      </c>
      <c r="O388" s="10" t="str">
        <f aca="false">IF(A388="","",IF(OR(H388="",EDATE(H388,12*Settings!$C$7)&lt;=Settings!$C$6),"Due","Not due"))</f>
        <v/>
      </c>
      <c r="P388" s="10" t="str">
        <f aca="false">IF(A388="","",IF(J388="",IF(O388="Due","Not verified - due","Not verified"),IF(M388&lt;&gt;0,"Discrepancy",IF(L388="Working","Verified OK","Verified - "&amp;IF(L388="","condition not noted",L388)))))</f>
        <v/>
      </c>
      <c r="Q388" s="8"/>
    </row>
    <row r="389" customFormat="false" ht="15" hidden="false" customHeight="false" outlineLevel="0" collapsed="false">
      <c r="A389" s="21"/>
      <c r="B389" s="8"/>
      <c r="C389" s="8"/>
      <c r="D389" s="8"/>
      <c r="E389" s="8"/>
      <c r="F389" s="18"/>
      <c r="G389" s="19"/>
      <c r="H389" s="17"/>
      <c r="I389" s="18"/>
      <c r="J389" s="17"/>
      <c r="K389" s="8"/>
      <c r="L389" s="8"/>
      <c r="M389" s="22" t="str">
        <f aca="false">IF(OR(A389="",J389=""),"",N(I389)-N(F389))</f>
        <v/>
      </c>
      <c r="N389" s="23" t="str">
        <f aca="false">IF(M389="","",IF(N(F389)=0,0,G389/F389*M389))</f>
        <v/>
      </c>
      <c r="O389" s="10" t="str">
        <f aca="false">IF(A389="","",IF(OR(H389="",EDATE(H389,12*Settings!$C$7)&lt;=Settings!$C$6),"Due","Not due"))</f>
        <v/>
      </c>
      <c r="P389" s="10" t="str">
        <f aca="false">IF(A389="","",IF(J389="",IF(O389="Due","Not verified - due","Not verified"),IF(M389&lt;&gt;0,"Discrepancy",IF(L389="Working","Verified OK","Verified - "&amp;IF(L389="","condition not noted",L389)))))</f>
        <v/>
      </c>
      <c r="Q389" s="8"/>
    </row>
    <row r="390" customFormat="false" ht="15" hidden="false" customHeight="false" outlineLevel="0" collapsed="false">
      <c r="A390" s="21"/>
      <c r="B390" s="8"/>
      <c r="C390" s="8"/>
      <c r="D390" s="8"/>
      <c r="E390" s="8"/>
      <c r="F390" s="18"/>
      <c r="G390" s="19"/>
      <c r="H390" s="17"/>
      <c r="I390" s="18"/>
      <c r="J390" s="17"/>
      <c r="K390" s="8"/>
      <c r="L390" s="8"/>
      <c r="M390" s="22" t="str">
        <f aca="false">IF(OR(A390="",J390=""),"",N(I390)-N(F390))</f>
        <v/>
      </c>
      <c r="N390" s="23" t="str">
        <f aca="false">IF(M390="","",IF(N(F390)=0,0,G390/F390*M390))</f>
        <v/>
      </c>
      <c r="O390" s="10" t="str">
        <f aca="false">IF(A390="","",IF(OR(H390="",EDATE(H390,12*Settings!$C$7)&lt;=Settings!$C$6),"Due","Not due"))</f>
        <v/>
      </c>
      <c r="P390" s="10" t="str">
        <f aca="false">IF(A390="","",IF(J390="",IF(O390="Due","Not verified - due","Not verified"),IF(M390&lt;&gt;0,"Discrepancy",IF(L390="Working","Verified OK","Verified - "&amp;IF(L390="","condition not noted",L390)))))</f>
        <v/>
      </c>
      <c r="Q390" s="8"/>
    </row>
    <row r="391" customFormat="false" ht="15" hidden="false" customHeight="false" outlineLevel="0" collapsed="false">
      <c r="A391" s="21"/>
      <c r="B391" s="8"/>
      <c r="C391" s="8"/>
      <c r="D391" s="8"/>
      <c r="E391" s="8"/>
      <c r="F391" s="18"/>
      <c r="G391" s="19"/>
      <c r="H391" s="17"/>
      <c r="I391" s="18"/>
      <c r="J391" s="17"/>
      <c r="K391" s="8"/>
      <c r="L391" s="8"/>
      <c r="M391" s="22" t="str">
        <f aca="false">IF(OR(A391="",J391=""),"",N(I391)-N(F391))</f>
        <v/>
      </c>
      <c r="N391" s="23" t="str">
        <f aca="false">IF(M391="","",IF(N(F391)=0,0,G391/F391*M391))</f>
        <v/>
      </c>
      <c r="O391" s="10" t="str">
        <f aca="false">IF(A391="","",IF(OR(H391="",EDATE(H391,12*Settings!$C$7)&lt;=Settings!$C$6),"Due","Not due"))</f>
        <v/>
      </c>
      <c r="P391" s="10" t="str">
        <f aca="false">IF(A391="","",IF(J391="",IF(O391="Due","Not verified - due","Not verified"),IF(M391&lt;&gt;0,"Discrepancy",IF(L391="Working","Verified OK","Verified - "&amp;IF(L391="","condition not noted",L391)))))</f>
        <v/>
      </c>
      <c r="Q391" s="8"/>
    </row>
    <row r="392" customFormat="false" ht="15" hidden="false" customHeight="false" outlineLevel="0" collapsed="false">
      <c r="A392" s="21"/>
      <c r="B392" s="8"/>
      <c r="C392" s="8"/>
      <c r="D392" s="8"/>
      <c r="E392" s="8"/>
      <c r="F392" s="18"/>
      <c r="G392" s="19"/>
      <c r="H392" s="17"/>
      <c r="I392" s="18"/>
      <c r="J392" s="17"/>
      <c r="K392" s="8"/>
      <c r="L392" s="8"/>
      <c r="M392" s="22" t="str">
        <f aca="false">IF(OR(A392="",J392=""),"",N(I392)-N(F392))</f>
        <v/>
      </c>
      <c r="N392" s="23" t="str">
        <f aca="false">IF(M392="","",IF(N(F392)=0,0,G392/F392*M392))</f>
        <v/>
      </c>
      <c r="O392" s="10" t="str">
        <f aca="false">IF(A392="","",IF(OR(H392="",EDATE(H392,12*Settings!$C$7)&lt;=Settings!$C$6),"Due","Not due"))</f>
        <v/>
      </c>
      <c r="P392" s="10" t="str">
        <f aca="false">IF(A392="","",IF(J392="",IF(O392="Due","Not verified - due","Not verified"),IF(M392&lt;&gt;0,"Discrepancy",IF(L392="Working","Verified OK","Verified - "&amp;IF(L392="","condition not noted",L392)))))</f>
        <v/>
      </c>
      <c r="Q392" s="8"/>
    </row>
    <row r="393" customFormat="false" ht="15" hidden="false" customHeight="false" outlineLevel="0" collapsed="false">
      <c r="A393" s="21"/>
      <c r="B393" s="8"/>
      <c r="C393" s="8"/>
      <c r="D393" s="8"/>
      <c r="E393" s="8"/>
      <c r="F393" s="18"/>
      <c r="G393" s="19"/>
      <c r="H393" s="17"/>
      <c r="I393" s="18"/>
      <c r="J393" s="17"/>
      <c r="K393" s="8"/>
      <c r="L393" s="8"/>
      <c r="M393" s="22" t="str">
        <f aca="false">IF(OR(A393="",J393=""),"",N(I393)-N(F393))</f>
        <v/>
      </c>
      <c r="N393" s="23" t="str">
        <f aca="false">IF(M393="","",IF(N(F393)=0,0,G393/F393*M393))</f>
        <v/>
      </c>
      <c r="O393" s="10" t="str">
        <f aca="false">IF(A393="","",IF(OR(H393="",EDATE(H393,12*Settings!$C$7)&lt;=Settings!$C$6),"Due","Not due"))</f>
        <v/>
      </c>
      <c r="P393" s="10" t="str">
        <f aca="false">IF(A393="","",IF(J393="",IF(O393="Due","Not verified - due","Not verified"),IF(M393&lt;&gt;0,"Discrepancy",IF(L393="Working","Verified OK","Verified - "&amp;IF(L393="","condition not noted",L393)))))</f>
        <v/>
      </c>
      <c r="Q393" s="8"/>
    </row>
    <row r="394" customFormat="false" ht="15" hidden="false" customHeight="false" outlineLevel="0" collapsed="false">
      <c r="A394" s="21"/>
      <c r="B394" s="8"/>
      <c r="C394" s="8"/>
      <c r="D394" s="8"/>
      <c r="E394" s="8"/>
      <c r="F394" s="18"/>
      <c r="G394" s="19"/>
      <c r="H394" s="17"/>
      <c r="I394" s="18"/>
      <c r="J394" s="17"/>
      <c r="K394" s="8"/>
      <c r="L394" s="8"/>
      <c r="M394" s="22" t="str">
        <f aca="false">IF(OR(A394="",J394=""),"",N(I394)-N(F394))</f>
        <v/>
      </c>
      <c r="N394" s="23" t="str">
        <f aca="false">IF(M394="","",IF(N(F394)=0,0,G394/F394*M394))</f>
        <v/>
      </c>
      <c r="O394" s="10" t="str">
        <f aca="false">IF(A394="","",IF(OR(H394="",EDATE(H394,12*Settings!$C$7)&lt;=Settings!$C$6),"Due","Not due"))</f>
        <v/>
      </c>
      <c r="P394" s="10" t="str">
        <f aca="false">IF(A394="","",IF(J394="",IF(O394="Due","Not verified - due","Not verified"),IF(M394&lt;&gt;0,"Discrepancy",IF(L394="Working","Verified OK","Verified - "&amp;IF(L394="","condition not noted",L394)))))</f>
        <v/>
      </c>
      <c r="Q394" s="8"/>
    </row>
    <row r="395" customFormat="false" ht="15" hidden="false" customHeight="false" outlineLevel="0" collapsed="false">
      <c r="A395" s="21"/>
      <c r="B395" s="8"/>
      <c r="C395" s="8"/>
      <c r="D395" s="8"/>
      <c r="E395" s="8"/>
      <c r="F395" s="18"/>
      <c r="G395" s="19"/>
      <c r="H395" s="17"/>
      <c r="I395" s="18"/>
      <c r="J395" s="17"/>
      <c r="K395" s="8"/>
      <c r="L395" s="8"/>
      <c r="M395" s="22" t="str">
        <f aca="false">IF(OR(A395="",J395=""),"",N(I395)-N(F395))</f>
        <v/>
      </c>
      <c r="N395" s="23" t="str">
        <f aca="false">IF(M395="","",IF(N(F395)=0,0,G395/F395*M395))</f>
        <v/>
      </c>
      <c r="O395" s="10" t="str">
        <f aca="false">IF(A395="","",IF(OR(H395="",EDATE(H395,12*Settings!$C$7)&lt;=Settings!$C$6),"Due","Not due"))</f>
        <v/>
      </c>
      <c r="P395" s="10" t="str">
        <f aca="false">IF(A395="","",IF(J395="",IF(O395="Due","Not verified - due","Not verified"),IF(M395&lt;&gt;0,"Discrepancy",IF(L395="Working","Verified OK","Verified - "&amp;IF(L395="","condition not noted",L395)))))</f>
        <v/>
      </c>
      <c r="Q395" s="8"/>
    </row>
    <row r="396" customFormat="false" ht="15" hidden="false" customHeight="false" outlineLevel="0" collapsed="false">
      <c r="A396" s="21"/>
      <c r="B396" s="8"/>
      <c r="C396" s="8"/>
      <c r="D396" s="8"/>
      <c r="E396" s="8"/>
      <c r="F396" s="18"/>
      <c r="G396" s="19"/>
      <c r="H396" s="17"/>
      <c r="I396" s="18"/>
      <c r="J396" s="17"/>
      <c r="K396" s="8"/>
      <c r="L396" s="8"/>
      <c r="M396" s="22" t="str">
        <f aca="false">IF(OR(A396="",J396=""),"",N(I396)-N(F396))</f>
        <v/>
      </c>
      <c r="N396" s="23" t="str">
        <f aca="false">IF(M396="","",IF(N(F396)=0,0,G396/F396*M396))</f>
        <v/>
      </c>
      <c r="O396" s="10" t="str">
        <f aca="false">IF(A396="","",IF(OR(H396="",EDATE(H396,12*Settings!$C$7)&lt;=Settings!$C$6),"Due","Not due"))</f>
        <v/>
      </c>
      <c r="P396" s="10" t="str">
        <f aca="false">IF(A396="","",IF(J396="",IF(O396="Due","Not verified - due","Not verified"),IF(M396&lt;&gt;0,"Discrepancy",IF(L396="Working","Verified OK","Verified - "&amp;IF(L396="","condition not noted",L396)))))</f>
        <v/>
      </c>
      <c r="Q396" s="8"/>
    </row>
    <row r="397" customFormat="false" ht="15" hidden="false" customHeight="false" outlineLevel="0" collapsed="false">
      <c r="A397" s="21"/>
      <c r="B397" s="8"/>
      <c r="C397" s="8"/>
      <c r="D397" s="8"/>
      <c r="E397" s="8"/>
      <c r="F397" s="18"/>
      <c r="G397" s="19"/>
      <c r="H397" s="17"/>
      <c r="I397" s="18"/>
      <c r="J397" s="17"/>
      <c r="K397" s="8"/>
      <c r="L397" s="8"/>
      <c r="M397" s="22" t="str">
        <f aca="false">IF(OR(A397="",J397=""),"",N(I397)-N(F397))</f>
        <v/>
      </c>
      <c r="N397" s="23" t="str">
        <f aca="false">IF(M397="","",IF(N(F397)=0,0,G397/F397*M397))</f>
        <v/>
      </c>
      <c r="O397" s="10" t="str">
        <f aca="false">IF(A397="","",IF(OR(H397="",EDATE(H397,12*Settings!$C$7)&lt;=Settings!$C$6),"Due","Not due"))</f>
        <v/>
      </c>
      <c r="P397" s="10" t="str">
        <f aca="false">IF(A397="","",IF(J397="",IF(O397="Due","Not verified - due","Not verified"),IF(M397&lt;&gt;0,"Discrepancy",IF(L397="Working","Verified OK","Verified - "&amp;IF(L397="","condition not noted",L397)))))</f>
        <v/>
      </c>
      <c r="Q397" s="8"/>
    </row>
    <row r="398" customFormat="false" ht="15" hidden="false" customHeight="false" outlineLevel="0" collapsed="false">
      <c r="A398" s="21"/>
      <c r="B398" s="8"/>
      <c r="C398" s="8"/>
      <c r="D398" s="8"/>
      <c r="E398" s="8"/>
      <c r="F398" s="18"/>
      <c r="G398" s="19"/>
      <c r="H398" s="17"/>
      <c r="I398" s="18"/>
      <c r="J398" s="17"/>
      <c r="K398" s="8"/>
      <c r="L398" s="8"/>
      <c r="M398" s="22" t="str">
        <f aca="false">IF(OR(A398="",J398=""),"",N(I398)-N(F398))</f>
        <v/>
      </c>
      <c r="N398" s="23" t="str">
        <f aca="false">IF(M398="","",IF(N(F398)=0,0,G398/F398*M398))</f>
        <v/>
      </c>
      <c r="O398" s="10" t="str">
        <f aca="false">IF(A398="","",IF(OR(H398="",EDATE(H398,12*Settings!$C$7)&lt;=Settings!$C$6),"Due","Not due"))</f>
        <v/>
      </c>
      <c r="P398" s="10" t="str">
        <f aca="false">IF(A398="","",IF(J398="",IF(O398="Due","Not verified - due","Not verified"),IF(M398&lt;&gt;0,"Discrepancy",IF(L398="Working","Verified OK","Verified - "&amp;IF(L398="","condition not noted",L398)))))</f>
        <v/>
      </c>
      <c r="Q398" s="8"/>
    </row>
    <row r="399" customFormat="false" ht="15" hidden="false" customHeight="false" outlineLevel="0" collapsed="false">
      <c r="A399" s="21"/>
      <c r="B399" s="8"/>
      <c r="C399" s="8"/>
      <c r="D399" s="8"/>
      <c r="E399" s="8"/>
      <c r="F399" s="18"/>
      <c r="G399" s="19"/>
      <c r="H399" s="17"/>
      <c r="I399" s="18"/>
      <c r="J399" s="17"/>
      <c r="K399" s="8"/>
      <c r="L399" s="8"/>
      <c r="M399" s="22" t="str">
        <f aca="false">IF(OR(A399="",J399=""),"",N(I399)-N(F399))</f>
        <v/>
      </c>
      <c r="N399" s="23" t="str">
        <f aca="false">IF(M399="","",IF(N(F399)=0,0,G399/F399*M399))</f>
        <v/>
      </c>
      <c r="O399" s="10" t="str">
        <f aca="false">IF(A399="","",IF(OR(H399="",EDATE(H399,12*Settings!$C$7)&lt;=Settings!$C$6),"Due","Not due"))</f>
        <v/>
      </c>
      <c r="P399" s="10" t="str">
        <f aca="false">IF(A399="","",IF(J399="",IF(O399="Due","Not verified - due","Not verified"),IF(M399&lt;&gt;0,"Discrepancy",IF(L399="Working","Verified OK","Verified - "&amp;IF(L399="","condition not noted",L399)))))</f>
        <v/>
      </c>
      <c r="Q399" s="8"/>
    </row>
    <row r="400" customFormat="false" ht="15" hidden="false" customHeight="false" outlineLevel="0" collapsed="false">
      <c r="A400" s="21"/>
      <c r="B400" s="8"/>
      <c r="C400" s="8"/>
      <c r="D400" s="8"/>
      <c r="E400" s="8"/>
      <c r="F400" s="18"/>
      <c r="G400" s="19"/>
      <c r="H400" s="17"/>
      <c r="I400" s="18"/>
      <c r="J400" s="17"/>
      <c r="K400" s="8"/>
      <c r="L400" s="8"/>
      <c r="M400" s="22" t="str">
        <f aca="false">IF(OR(A400="",J400=""),"",N(I400)-N(F400))</f>
        <v/>
      </c>
      <c r="N400" s="23" t="str">
        <f aca="false">IF(M400="","",IF(N(F400)=0,0,G400/F400*M400))</f>
        <v/>
      </c>
      <c r="O400" s="10" t="str">
        <f aca="false">IF(A400="","",IF(OR(H400="",EDATE(H400,12*Settings!$C$7)&lt;=Settings!$C$6),"Due","Not due"))</f>
        <v/>
      </c>
      <c r="P400" s="10" t="str">
        <f aca="false">IF(A400="","",IF(J400="",IF(O400="Due","Not verified - due","Not verified"),IF(M400&lt;&gt;0,"Discrepancy",IF(L400="Working","Verified OK","Verified - "&amp;IF(L400="","condition not noted",L400)))))</f>
        <v/>
      </c>
      <c r="Q400" s="8"/>
    </row>
    <row r="401" customFormat="false" ht="15" hidden="false" customHeight="false" outlineLevel="0" collapsed="false">
      <c r="A401" s="21"/>
      <c r="B401" s="8"/>
      <c r="C401" s="8"/>
      <c r="D401" s="8"/>
      <c r="E401" s="8"/>
      <c r="F401" s="18"/>
      <c r="G401" s="19"/>
      <c r="H401" s="17"/>
      <c r="I401" s="18"/>
      <c r="J401" s="17"/>
      <c r="K401" s="8"/>
      <c r="L401" s="8"/>
      <c r="M401" s="22" t="str">
        <f aca="false">IF(OR(A401="",J401=""),"",N(I401)-N(F401))</f>
        <v/>
      </c>
      <c r="N401" s="23" t="str">
        <f aca="false">IF(M401="","",IF(N(F401)=0,0,G401/F401*M401))</f>
        <v/>
      </c>
      <c r="O401" s="10" t="str">
        <f aca="false">IF(A401="","",IF(OR(H401="",EDATE(H401,12*Settings!$C$7)&lt;=Settings!$C$6),"Due","Not due"))</f>
        <v/>
      </c>
      <c r="P401" s="10" t="str">
        <f aca="false">IF(A401="","",IF(J401="",IF(O401="Due","Not verified - due","Not verified"),IF(M401&lt;&gt;0,"Discrepancy",IF(L401="Working","Verified OK","Verified - "&amp;IF(L401="","condition not noted",L401)))))</f>
        <v/>
      </c>
      <c r="Q401" s="8"/>
    </row>
    <row r="402" customFormat="false" ht="15" hidden="false" customHeight="false" outlineLevel="0" collapsed="false">
      <c r="A402" s="21"/>
      <c r="B402" s="8"/>
      <c r="C402" s="8"/>
      <c r="D402" s="8"/>
      <c r="E402" s="8"/>
      <c r="F402" s="18"/>
      <c r="G402" s="19"/>
      <c r="H402" s="17"/>
      <c r="I402" s="18"/>
      <c r="J402" s="17"/>
      <c r="K402" s="8"/>
      <c r="L402" s="8"/>
      <c r="M402" s="22" t="str">
        <f aca="false">IF(OR(A402="",J402=""),"",N(I402)-N(F402))</f>
        <v/>
      </c>
      <c r="N402" s="23" t="str">
        <f aca="false">IF(M402="","",IF(N(F402)=0,0,G402/F402*M402))</f>
        <v/>
      </c>
      <c r="O402" s="10" t="str">
        <f aca="false">IF(A402="","",IF(OR(H402="",EDATE(H402,12*Settings!$C$7)&lt;=Settings!$C$6),"Due","Not due"))</f>
        <v/>
      </c>
      <c r="P402" s="10" t="str">
        <f aca="false">IF(A402="","",IF(J402="",IF(O402="Due","Not verified - due","Not verified"),IF(M402&lt;&gt;0,"Discrepancy",IF(L402="Working","Verified OK","Verified - "&amp;IF(L402="","condition not noted",L402)))))</f>
        <v/>
      </c>
      <c r="Q402" s="8"/>
    </row>
    <row r="403" customFormat="false" ht="15" hidden="false" customHeight="false" outlineLevel="0" collapsed="false">
      <c r="A403" s="21"/>
      <c r="B403" s="8"/>
      <c r="C403" s="8"/>
      <c r="D403" s="8"/>
      <c r="E403" s="8"/>
      <c r="F403" s="18"/>
      <c r="G403" s="19"/>
      <c r="H403" s="17"/>
      <c r="I403" s="18"/>
      <c r="J403" s="17"/>
      <c r="K403" s="8"/>
      <c r="L403" s="8"/>
      <c r="M403" s="22" t="str">
        <f aca="false">IF(OR(A403="",J403=""),"",N(I403)-N(F403))</f>
        <v/>
      </c>
      <c r="N403" s="23" t="str">
        <f aca="false">IF(M403="","",IF(N(F403)=0,0,G403/F403*M403))</f>
        <v/>
      </c>
      <c r="O403" s="10" t="str">
        <f aca="false">IF(A403="","",IF(OR(H403="",EDATE(H403,12*Settings!$C$7)&lt;=Settings!$C$6),"Due","Not due"))</f>
        <v/>
      </c>
      <c r="P403" s="10" t="str">
        <f aca="false">IF(A403="","",IF(J403="",IF(O403="Due","Not verified - due","Not verified"),IF(M403&lt;&gt;0,"Discrepancy",IF(L403="Working","Verified OK","Verified - "&amp;IF(L403="","condition not noted",L403)))))</f>
        <v/>
      </c>
      <c r="Q403" s="8"/>
    </row>
    <row r="404" customFormat="false" ht="15" hidden="false" customHeight="false" outlineLevel="0" collapsed="false">
      <c r="A404" s="21"/>
      <c r="B404" s="8"/>
      <c r="C404" s="8"/>
      <c r="D404" s="8"/>
      <c r="E404" s="8"/>
      <c r="F404" s="18"/>
      <c r="G404" s="19"/>
      <c r="H404" s="17"/>
      <c r="I404" s="18"/>
      <c r="J404" s="17"/>
      <c r="K404" s="8"/>
      <c r="L404" s="8"/>
      <c r="M404" s="22" t="str">
        <f aca="false">IF(OR(A404="",J404=""),"",N(I404)-N(F404))</f>
        <v/>
      </c>
      <c r="N404" s="23" t="str">
        <f aca="false">IF(M404="","",IF(N(F404)=0,0,G404/F404*M404))</f>
        <v/>
      </c>
      <c r="O404" s="10" t="str">
        <f aca="false">IF(A404="","",IF(OR(H404="",EDATE(H404,12*Settings!$C$7)&lt;=Settings!$C$6),"Due","Not due"))</f>
        <v/>
      </c>
      <c r="P404" s="10" t="str">
        <f aca="false">IF(A404="","",IF(J404="",IF(O404="Due","Not verified - due","Not verified"),IF(M404&lt;&gt;0,"Discrepancy",IF(L404="Working","Verified OK","Verified - "&amp;IF(L404="","condition not noted",L404)))))</f>
        <v/>
      </c>
      <c r="Q404" s="8"/>
    </row>
    <row r="405" customFormat="false" ht="15" hidden="false" customHeight="false" outlineLevel="0" collapsed="false">
      <c r="A405" s="21"/>
      <c r="B405" s="8"/>
      <c r="C405" s="8"/>
      <c r="D405" s="8"/>
      <c r="E405" s="8"/>
      <c r="F405" s="18"/>
      <c r="G405" s="19"/>
      <c r="H405" s="17"/>
      <c r="I405" s="18"/>
      <c r="J405" s="17"/>
      <c r="K405" s="8"/>
      <c r="L405" s="8"/>
      <c r="M405" s="22" t="str">
        <f aca="false">IF(OR(A405="",J405=""),"",N(I405)-N(F405))</f>
        <v/>
      </c>
      <c r="N405" s="23" t="str">
        <f aca="false">IF(M405="","",IF(N(F405)=0,0,G405/F405*M405))</f>
        <v/>
      </c>
      <c r="O405" s="10" t="str">
        <f aca="false">IF(A405="","",IF(OR(H405="",EDATE(H405,12*Settings!$C$7)&lt;=Settings!$C$6),"Due","Not due"))</f>
        <v/>
      </c>
      <c r="P405" s="10" t="str">
        <f aca="false">IF(A405="","",IF(J405="",IF(O405="Due","Not verified - due","Not verified"),IF(M405&lt;&gt;0,"Discrepancy",IF(L405="Working","Verified OK","Verified - "&amp;IF(L405="","condition not noted",L405)))))</f>
        <v/>
      </c>
      <c r="Q405" s="8"/>
    </row>
    <row r="406" customFormat="false" ht="15" hidden="false" customHeight="false" outlineLevel="0" collapsed="false">
      <c r="A406" s="21"/>
      <c r="B406" s="8"/>
      <c r="C406" s="8"/>
      <c r="D406" s="8"/>
      <c r="E406" s="8"/>
      <c r="F406" s="18"/>
      <c r="G406" s="19"/>
      <c r="H406" s="17"/>
      <c r="I406" s="18"/>
      <c r="J406" s="17"/>
      <c r="K406" s="8"/>
      <c r="L406" s="8"/>
      <c r="M406" s="22" t="str">
        <f aca="false">IF(OR(A406="",J406=""),"",N(I406)-N(F406))</f>
        <v/>
      </c>
      <c r="N406" s="23" t="str">
        <f aca="false">IF(M406="","",IF(N(F406)=0,0,G406/F406*M406))</f>
        <v/>
      </c>
      <c r="O406" s="10" t="str">
        <f aca="false">IF(A406="","",IF(OR(H406="",EDATE(H406,12*Settings!$C$7)&lt;=Settings!$C$6),"Due","Not due"))</f>
        <v/>
      </c>
      <c r="P406" s="10" t="str">
        <f aca="false">IF(A406="","",IF(J406="",IF(O406="Due","Not verified - due","Not verified"),IF(M406&lt;&gt;0,"Discrepancy",IF(L406="Working","Verified OK","Verified - "&amp;IF(L406="","condition not noted",L406)))))</f>
        <v/>
      </c>
      <c r="Q406" s="8"/>
    </row>
    <row r="407" customFormat="false" ht="15" hidden="false" customHeight="false" outlineLevel="0" collapsed="false">
      <c r="A407" s="21"/>
      <c r="B407" s="8"/>
      <c r="C407" s="8"/>
      <c r="D407" s="8"/>
      <c r="E407" s="8"/>
      <c r="F407" s="18"/>
      <c r="G407" s="19"/>
      <c r="H407" s="17"/>
      <c r="I407" s="18"/>
      <c r="J407" s="17"/>
      <c r="K407" s="8"/>
      <c r="L407" s="8"/>
      <c r="M407" s="22" t="str">
        <f aca="false">IF(OR(A407="",J407=""),"",N(I407)-N(F407))</f>
        <v/>
      </c>
      <c r="N407" s="23" t="str">
        <f aca="false">IF(M407="","",IF(N(F407)=0,0,G407/F407*M407))</f>
        <v/>
      </c>
      <c r="O407" s="10" t="str">
        <f aca="false">IF(A407="","",IF(OR(H407="",EDATE(H407,12*Settings!$C$7)&lt;=Settings!$C$6),"Due","Not due"))</f>
        <v/>
      </c>
      <c r="P407" s="10" t="str">
        <f aca="false">IF(A407="","",IF(J407="",IF(O407="Due","Not verified - due","Not verified"),IF(M407&lt;&gt;0,"Discrepancy",IF(L407="Working","Verified OK","Verified - "&amp;IF(L407="","condition not noted",L407)))))</f>
        <v/>
      </c>
      <c r="Q407" s="8"/>
    </row>
    <row r="408" customFormat="false" ht="15" hidden="false" customHeight="false" outlineLevel="0" collapsed="false">
      <c r="A408" s="21"/>
      <c r="B408" s="8"/>
      <c r="C408" s="8"/>
      <c r="D408" s="8"/>
      <c r="E408" s="8"/>
      <c r="F408" s="18"/>
      <c r="G408" s="19"/>
      <c r="H408" s="17"/>
      <c r="I408" s="18"/>
      <c r="J408" s="17"/>
      <c r="K408" s="8"/>
      <c r="L408" s="8"/>
      <c r="M408" s="22" t="str">
        <f aca="false">IF(OR(A408="",J408=""),"",N(I408)-N(F408))</f>
        <v/>
      </c>
      <c r="N408" s="23" t="str">
        <f aca="false">IF(M408="","",IF(N(F408)=0,0,G408/F408*M408))</f>
        <v/>
      </c>
      <c r="O408" s="10" t="str">
        <f aca="false">IF(A408="","",IF(OR(H408="",EDATE(H408,12*Settings!$C$7)&lt;=Settings!$C$6),"Due","Not due"))</f>
        <v/>
      </c>
      <c r="P408" s="10" t="str">
        <f aca="false">IF(A408="","",IF(J408="",IF(O408="Due","Not verified - due","Not verified"),IF(M408&lt;&gt;0,"Discrepancy",IF(L408="Working","Verified OK","Verified - "&amp;IF(L408="","condition not noted",L408)))))</f>
        <v/>
      </c>
      <c r="Q408" s="8"/>
    </row>
    <row r="409" customFormat="false" ht="15" hidden="false" customHeight="false" outlineLevel="0" collapsed="false">
      <c r="A409" s="21"/>
      <c r="B409" s="8"/>
      <c r="C409" s="8"/>
      <c r="D409" s="8"/>
      <c r="E409" s="8"/>
      <c r="F409" s="18"/>
      <c r="G409" s="19"/>
      <c r="H409" s="17"/>
      <c r="I409" s="18"/>
      <c r="J409" s="17"/>
      <c r="K409" s="8"/>
      <c r="L409" s="8"/>
      <c r="M409" s="22" t="str">
        <f aca="false">IF(OR(A409="",J409=""),"",N(I409)-N(F409))</f>
        <v/>
      </c>
      <c r="N409" s="23" t="str">
        <f aca="false">IF(M409="","",IF(N(F409)=0,0,G409/F409*M409))</f>
        <v/>
      </c>
      <c r="O409" s="10" t="str">
        <f aca="false">IF(A409="","",IF(OR(H409="",EDATE(H409,12*Settings!$C$7)&lt;=Settings!$C$6),"Due","Not due"))</f>
        <v/>
      </c>
      <c r="P409" s="10" t="str">
        <f aca="false">IF(A409="","",IF(J409="",IF(O409="Due","Not verified - due","Not verified"),IF(M409&lt;&gt;0,"Discrepancy",IF(L409="Working","Verified OK","Verified - "&amp;IF(L409="","condition not noted",L409)))))</f>
        <v/>
      </c>
      <c r="Q409" s="8"/>
    </row>
    <row r="410" customFormat="false" ht="15" hidden="false" customHeight="false" outlineLevel="0" collapsed="false">
      <c r="A410" s="21"/>
      <c r="B410" s="8"/>
      <c r="C410" s="8"/>
      <c r="D410" s="8"/>
      <c r="E410" s="8"/>
      <c r="F410" s="18"/>
      <c r="G410" s="19"/>
      <c r="H410" s="17"/>
      <c r="I410" s="18"/>
      <c r="J410" s="17"/>
      <c r="K410" s="8"/>
      <c r="L410" s="8"/>
      <c r="M410" s="22" t="str">
        <f aca="false">IF(OR(A410="",J410=""),"",N(I410)-N(F410))</f>
        <v/>
      </c>
      <c r="N410" s="23" t="str">
        <f aca="false">IF(M410="","",IF(N(F410)=0,0,G410/F410*M410))</f>
        <v/>
      </c>
      <c r="O410" s="10" t="str">
        <f aca="false">IF(A410="","",IF(OR(H410="",EDATE(H410,12*Settings!$C$7)&lt;=Settings!$C$6),"Due","Not due"))</f>
        <v/>
      </c>
      <c r="P410" s="10" t="str">
        <f aca="false">IF(A410="","",IF(J410="",IF(O410="Due","Not verified - due","Not verified"),IF(M410&lt;&gt;0,"Discrepancy",IF(L410="Working","Verified OK","Verified - "&amp;IF(L410="","condition not noted",L410)))))</f>
        <v/>
      </c>
      <c r="Q410" s="8"/>
    </row>
    <row r="411" customFormat="false" ht="15" hidden="false" customHeight="false" outlineLevel="0" collapsed="false">
      <c r="A411" s="21"/>
      <c r="B411" s="8"/>
      <c r="C411" s="8"/>
      <c r="D411" s="8"/>
      <c r="E411" s="8"/>
      <c r="F411" s="18"/>
      <c r="G411" s="19"/>
      <c r="H411" s="17"/>
      <c r="I411" s="18"/>
      <c r="J411" s="17"/>
      <c r="K411" s="8"/>
      <c r="L411" s="8"/>
      <c r="M411" s="22" t="str">
        <f aca="false">IF(OR(A411="",J411=""),"",N(I411)-N(F411))</f>
        <v/>
      </c>
      <c r="N411" s="23" t="str">
        <f aca="false">IF(M411="","",IF(N(F411)=0,0,G411/F411*M411))</f>
        <v/>
      </c>
      <c r="O411" s="10" t="str">
        <f aca="false">IF(A411="","",IF(OR(H411="",EDATE(H411,12*Settings!$C$7)&lt;=Settings!$C$6),"Due","Not due"))</f>
        <v/>
      </c>
      <c r="P411" s="10" t="str">
        <f aca="false">IF(A411="","",IF(J411="",IF(O411="Due","Not verified - due","Not verified"),IF(M411&lt;&gt;0,"Discrepancy",IF(L411="Working","Verified OK","Verified - "&amp;IF(L411="","condition not noted",L411)))))</f>
        <v/>
      </c>
      <c r="Q411" s="8"/>
    </row>
    <row r="412" customFormat="false" ht="15" hidden="false" customHeight="false" outlineLevel="0" collapsed="false">
      <c r="A412" s="21"/>
      <c r="B412" s="8"/>
      <c r="C412" s="8"/>
      <c r="D412" s="8"/>
      <c r="E412" s="8"/>
      <c r="F412" s="18"/>
      <c r="G412" s="19"/>
      <c r="H412" s="17"/>
      <c r="I412" s="18"/>
      <c r="J412" s="17"/>
      <c r="K412" s="8"/>
      <c r="L412" s="8"/>
      <c r="M412" s="22" t="str">
        <f aca="false">IF(OR(A412="",J412=""),"",N(I412)-N(F412))</f>
        <v/>
      </c>
      <c r="N412" s="23" t="str">
        <f aca="false">IF(M412="","",IF(N(F412)=0,0,G412/F412*M412))</f>
        <v/>
      </c>
      <c r="O412" s="10" t="str">
        <f aca="false">IF(A412="","",IF(OR(H412="",EDATE(H412,12*Settings!$C$7)&lt;=Settings!$C$6),"Due","Not due"))</f>
        <v/>
      </c>
      <c r="P412" s="10" t="str">
        <f aca="false">IF(A412="","",IF(J412="",IF(O412="Due","Not verified - due","Not verified"),IF(M412&lt;&gt;0,"Discrepancy",IF(L412="Working","Verified OK","Verified - "&amp;IF(L412="","condition not noted",L412)))))</f>
        <v/>
      </c>
      <c r="Q412" s="8"/>
    </row>
    <row r="413" customFormat="false" ht="15" hidden="false" customHeight="false" outlineLevel="0" collapsed="false">
      <c r="A413" s="21"/>
      <c r="B413" s="8"/>
      <c r="C413" s="8"/>
      <c r="D413" s="8"/>
      <c r="E413" s="8"/>
      <c r="F413" s="18"/>
      <c r="G413" s="19"/>
      <c r="H413" s="17"/>
      <c r="I413" s="18"/>
      <c r="J413" s="17"/>
      <c r="K413" s="8"/>
      <c r="L413" s="8"/>
      <c r="M413" s="22" t="str">
        <f aca="false">IF(OR(A413="",J413=""),"",N(I413)-N(F413))</f>
        <v/>
      </c>
      <c r="N413" s="23" t="str">
        <f aca="false">IF(M413="","",IF(N(F413)=0,0,G413/F413*M413))</f>
        <v/>
      </c>
      <c r="O413" s="10" t="str">
        <f aca="false">IF(A413="","",IF(OR(H413="",EDATE(H413,12*Settings!$C$7)&lt;=Settings!$C$6),"Due","Not due"))</f>
        <v/>
      </c>
      <c r="P413" s="10" t="str">
        <f aca="false">IF(A413="","",IF(J413="",IF(O413="Due","Not verified - due","Not verified"),IF(M413&lt;&gt;0,"Discrepancy",IF(L413="Working","Verified OK","Verified - "&amp;IF(L413="","condition not noted",L413)))))</f>
        <v/>
      </c>
      <c r="Q413" s="8"/>
    </row>
    <row r="414" customFormat="false" ht="15" hidden="false" customHeight="false" outlineLevel="0" collapsed="false">
      <c r="A414" s="21"/>
      <c r="B414" s="8"/>
      <c r="C414" s="8"/>
      <c r="D414" s="8"/>
      <c r="E414" s="8"/>
      <c r="F414" s="18"/>
      <c r="G414" s="19"/>
      <c r="H414" s="17"/>
      <c r="I414" s="18"/>
      <c r="J414" s="17"/>
      <c r="K414" s="8"/>
      <c r="L414" s="8"/>
      <c r="M414" s="22" t="str">
        <f aca="false">IF(OR(A414="",J414=""),"",N(I414)-N(F414))</f>
        <v/>
      </c>
      <c r="N414" s="23" t="str">
        <f aca="false">IF(M414="","",IF(N(F414)=0,0,G414/F414*M414))</f>
        <v/>
      </c>
      <c r="O414" s="10" t="str">
        <f aca="false">IF(A414="","",IF(OR(H414="",EDATE(H414,12*Settings!$C$7)&lt;=Settings!$C$6),"Due","Not due"))</f>
        <v/>
      </c>
      <c r="P414" s="10" t="str">
        <f aca="false">IF(A414="","",IF(J414="",IF(O414="Due","Not verified - due","Not verified"),IF(M414&lt;&gt;0,"Discrepancy",IF(L414="Working","Verified OK","Verified - "&amp;IF(L414="","condition not noted",L414)))))</f>
        <v/>
      </c>
      <c r="Q414" s="8"/>
    </row>
    <row r="415" customFormat="false" ht="15" hidden="false" customHeight="false" outlineLevel="0" collapsed="false">
      <c r="A415" s="21"/>
      <c r="B415" s="8"/>
      <c r="C415" s="8"/>
      <c r="D415" s="8"/>
      <c r="E415" s="8"/>
      <c r="F415" s="18"/>
      <c r="G415" s="19"/>
      <c r="H415" s="17"/>
      <c r="I415" s="18"/>
      <c r="J415" s="17"/>
      <c r="K415" s="8"/>
      <c r="L415" s="8"/>
      <c r="M415" s="22" t="str">
        <f aca="false">IF(OR(A415="",J415=""),"",N(I415)-N(F415))</f>
        <v/>
      </c>
      <c r="N415" s="23" t="str">
        <f aca="false">IF(M415="","",IF(N(F415)=0,0,G415/F415*M415))</f>
        <v/>
      </c>
      <c r="O415" s="10" t="str">
        <f aca="false">IF(A415="","",IF(OR(H415="",EDATE(H415,12*Settings!$C$7)&lt;=Settings!$C$6),"Due","Not due"))</f>
        <v/>
      </c>
      <c r="P415" s="10" t="str">
        <f aca="false">IF(A415="","",IF(J415="",IF(O415="Due","Not verified - due","Not verified"),IF(M415&lt;&gt;0,"Discrepancy",IF(L415="Working","Verified OK","Verified - "&amp;IF(L415="","condition not noted",L415)))))</f>
        <v/>
      </c>
      <c r="Q415" s="8"/>
    </row>
    <row r="416" customFormat="false" ht="15" hidden="false" customHeight="false" outlineLevel="0" collapsed="false">
      <c r="A416" s="21"/>
      <c r="B416" s="8"/>
      <c r="C416" s="8"/>
      <c r="D416" s="8"/>
      <c r="E416" s="8"/>
      <c r="F416" s="18"/>
      <c r="G416" s="19"/>
      <c r="H416" s="17"/>
      <c r="I416" s="18"/>
      <c r="J416" s="17"/>
      <c r="K416" s="8"/>
      <c r="L416" s="8"/>
      <c r="M416" s="22" t="str">
        <f aca="false">IF(OR(A416="",J416=""),"",N(I416)-N(F416))</f>
        <v/>
      </c>
      <c r="N416" s="23" t="str">
        <f aca="false">IF(M416="","",IF(N(F416)=0,0,G416/F416*M416))</f>
        <v/>
      </c>
      <c r="O416" s="10" t="str">
        <f aca="false">IF(A416="","",IF(OR(H416="",EDATE(H416,12*Settings!$C$7)&lt;=Settings!$C$6),"Due","Not due"))</f>
        <v/>
      </c>
      <c r="P416" s="10" t="str">
        <f aca="false">IF(A416="","",IF(J416="",IF(O416="Due","Not verified - due","Not verified"),IF(M416&lt;&gt;0,"Discrepancy",IF(L416="Working","Verified OK","Verified - "&amp;IF(L416="","condition not noted",L416)))))</f>
        <v/>
      </c>
      <c r="Q416" s="8"/>
    </row>
    <row r="417" customFormat="false" ht="15" hidden="false" customHeight="false" outlineLevel="0" collapsed="false">
      <c r="A417" s="21"/>
      <c r="B417" s="8"/>
      <c r="C417" s="8"/>
      <c r="D417" s="8"/>
      <c r="E417" s="8"/>
      <c r="F417" s="18"/>
      <c r="G417" s="19"/>
      <c r="H417" s="17"/>
      <c r="I417" s="18"/>
      <c r="J417" s="17"/>
      <c r="K417" s="8"/>
      <c r="L417" s="8"/>
      <c r="M417" s="22" t="str">
        <f aca="false">IF(OR(A417="",J417=""),"",N(I417)-N(F417))</f>
        <v/>
      </c>
      <c r="N417" s="23" t="str">
        <f aca="false">IF(M417="","",IF(N(F417)=0,0,G417/F417*M417))</f>
        <v/>
      </c>
      <c r="O417" s="10" t="str">
        <f aca="false">IF(A417="","",IF(OR(H417="",EDATE(H417,12*Settings!$C$7)&lt;=Settings!$C$6),"Due","Not due"))</f>
        <v/>
      </c>
      <c r="P417" s="10" t="str">
        <f aca="false">IF(A417="","",IF(J417="",IF(O417="Due","Not verified - due","Not verified"),IF(M417&lt;&gt;0,"Discrepancy",IF(L417="Working","Verified OK","Verified - "&amp;IF(L417="","condition not noted",L417)))))</f>
        <v/>
      </c>
      <c r="Q417" s="8"/>
    </row>
    <row r="418" customFormat="false" ht="15" hidden="false" customHeight="false" outlineLevel="0" collapsed="false">
      <c r="A418" s="21"/>
      <c r="B418" s="8"/>
      <c r="C418" s="8"/>
      <c r="D418" s="8"/>
      <c r="E418" s="8"/>
      <c r="F418" s="18"/>
      <c r="G418" s="19"/>
      <c r="H418" s="17"/>
      <c r="I418" s="18"/>
      <c r="J418" s="17"/>
      <c r="K418" s="8"/>
      <c r="L418" s="8"/>
      <c r="M418" s="22" t="str">
        <f aca="false">IF(OR(A418="",J418=""),"",N(I418)-N(F418))</f>
        <v/>
      </c>
      <c r="N418" s="23" t="str">
        <f aca="false">IF(M418="","",IF(N(F418)=0,0,G418/F418*M418))</f>
        <v/>
      </c>
      <c r="O418" s="10" t="str">
        <f aca="false">IF(A418="","",IF(OR(H418="",EDATE(H418,12*Settings!$C$7)&lt;=Settings!$C$6),"Due","Not due"))</f>
        <v/>
      </c>
      <c r="P418" s="10" t="str">
        <f aca="false">IF(A418="","",IF(J418="",IF(O418="Due","Not verified - due","Not verified"),IF(M418&lt;&gt;0,"Discrepancy",IF(L418="Working","Verified OK","Verified - "&amp;IF(L418="","condition not noted",L418)))))</f>
        <v/>
      </c>
      <c r="Q418" s="8"/>
    </row>
    <row r="419" customFormat="false" ht="15" hidden="false" customHeight="false" outlineLevel="0" collapsed="false">
      <c r="A419" s="21"/>
      <c r="B419" s="8"/>
      <c r="C419" s="8"/>
      <c r="D419" s="8"/>
      <c r="E419" s="8"/>
      <c r="F419" s="18"/>
      <c r="G419" s="19"/>
      <c r="H419" s="17"/>
      <c r="I419" s="18"/>
      <c r="J419" s="17"/>
      <c r="K419" s="8"/>
      <c r="L419" s="8"/>
      <c r="M419" s="22" t="str">
        <f aca="false">IF(OR(A419="",J419=""),"",N(I419)-N(F419))</f>
        <v/>
      </c>
      <c r="N419" s="23" t="str">
        <f aca="false">IF(M419="","",IF(N(F419)=0,0,G419/F419*M419))</f>
        <v/>
      </c>
      <c r="O419" s="10" t="str">
        <f aca="false">IF(A419="","",IF(OR(H419="",EDATE(H419,12*Settings!$C$7)&lt;=Settings!$C$6),"Due","Not due"))</f>
        <v/>
      </c>
      <c r="P419" s="10" t="str">
        <f aca="false">IF(A419="","",IF(J419="",IF(O419="Due","Not verified - due","Not verified"),IF(M419&lt;&gt;0,"Discrepancy",IF(L419="Working","Verified OK","Verified - "&amp;IF(L419="","condition not noted",L419)))))</f>
        <v/>
      </c>
      <c r="Q419" s="8"/>
    </row>
    <row r="420" customFormat="false" ht="15" hidden="false" customHeight="false" outlineLevel="0" collapsed="false">
      <c r="A420" s="21"/>
      <c r="B420" s="8"/>
      <c r="C420" s="8"/>
      <c r="D420" s="8"/>
      <c r="E420" s="8"/>
      <c r="F420" s="18"/>
      <c r="G420" s="19"/>
      <c r="H420" s="17"/>
      <c r="I420" s="18"/>
      <c r="J420" s="17"/>
      <c r="K420" s="8"/>
      <c r="L420" s="8"/>
      <c r="M420" s="22" t="str">
        <f aca="false">IF(OR(A420="",J420=""),"",N(I420)-N(F420))</f>
        <v/>
      </c>
      <c r="N420" s="23" t="str">
        <f aca="false">IF(M420="","",IF(N(F420)=0,0,G420/F420*M420))</f>
        <v/>
      </c>
      <c r="O420" s="10" t="str">
        <f aca="false">IF(A420="","",IF(OR(H420="",EDATE(H420,12*Settings!$C$7)&lt;=Settings!$C$6),"Due","Not due"))</f>
        <v/>
      </c>
      <c r="P420" s="10" t="str">
        <f aca="false">IF(A420="","",IF(J420="",IF(O420="Due","Not verified - due","Not verified"),IF(M420&lt;&gt;0,"Discrepancy",IF(L420="Working","Verified OK","Verified - "&amp;IF(L420="","condition not noted",L420)))))</f>
        <v/>
      </c>
      <c r="Q420" s="8"/>
    </row>
    <row r="421" customFormat="false" ht="15" hidden="false" customHeight="false" outlineLevel="0" collapsed="false">
      <c r="A421" s="21"/>
      <c r="B421" s="8"/>
      <c r="C421" s="8"/>
      <c r="D421" s="8"/>
      <c r="E421" s="8"/>
      <c r="F421" s="18"/>
      <c r="G421" s="19"/>
      <c r="H421" s="17"/>
      <c r="I421" s="18"/>
      <c r="J421" s="17"/>
      <c r="K421" s="8"/>
      <c r="L421" s="8"/>
      <c r="M421" s="22" t="str">
        <f aca="false">IF(OR(A421="",J421=""),"",N(I421)-N(F421))</f>
        <v/>
      </c>
      <c r="N421" s="23" t="str">
        <f aca="false">IF(M421="","",IF(N(F421)=0,0,G421/F421*M421))</f>
        <v/>
      </c>
      <c r="O421" s="10" t="str">
        <f aca="false">IF(A421="","",IF(OR(H421="",EDATE(H421,12*Settings!$C$7)&lt;=Settings!$C$6),"Due","Not due"))</f>
        <v/>
      </c>
      <c r="P421" s="10" t="str">
        <f aca="false">IF(A421="","",IF(J421="",IF(O421="Due","Not verified - due","Not verified"),IF(M421&lt;&gt;0,"Discrepancy",IF(L421="Working","Verified OK","Verified - "&amp;IF(L421="","condition not noted",L421)))))</f>
        <v/>
      </c>
      <c r="Q421" s="8"/>
    </row>
    <row r="422" customFormat="false" ht="15" hidden="false" customHeight="false" outlineLevel="0" collapsed="false">
      <c r="A422" s="21"/>
      <c r="B422" s="8"/>
      <c r="C422" s="8"/>
      <c r="D422" s="8"/>
      <c r="E422" s="8"/>
      <c r="F422" s="18"/>
      <c r="G422" s="19"/>
      <c r="H422" s="17"/>
      <c r="I422" s="18"/>
      <c r="J422" s="17"/>
      <c r="K422" s="8"/>
      <c r="L422" s="8"/>
      <c r="M422" s="22" t="str">
        <f aca="false">IF(OR(A422="",J422=""),"",N(I422)-N(F422))</f>
        <v/>
      </c>
      <c r="N422" s="23" t="str">
        <f aca="false">IF(M422="","",IF(N(F422)=0,0,G422/F422*M422))</f>
        <v/>
      </c>
      <c r="O422" s="10" t="str">
        <f aca="false">IF(A422="","",IF(OR(H422="",EDATE(H422,12*Settings!$C$7)&lt;=Settings!$C$6),"Due","Not due"))</f>
        <v/>
      </c>
      <c r="P422" s="10" t="str">
        <f aca="false">IF(A422="","",IF(J422="",IF(O422="Due","Not verified - due","Not verified"),IF(M422&lt;&gt;0,"Discrepancy",IF(L422="Working","Verified OK","Verified - "&amp;IF(L422="","condition not noted",L422)))))</f>
        <v/>
      </c>
      <c r="Q422" s="8"/>
    </row>
    <row r="423" customFormat="false" ht="15" hidden="false" customHeight="false" outlineLevel="0" collapsed="false">
      <c r="A423" s="21"/>
      <c r="B423" s="8"/>
      <c r="C423" s="8"/>
      <c r="D423" s="8"/>
      <c r="E423" s="8"/>
      <c r="F423" s="18"/>
      <c r="G423" s="19"/>
      <c r="H423" s="17"/>
      <c r="I423" s="18"/>
      <c r="J423" s="17"/>
      <c r="K423" s="8"/>
      <c r="L423" s="8"/>
      <c r="M423" s="22" t="str">
        <f aca="false">IF(OR(A423="",J423=""),"",N(I423)-N(F423))</f>
        <v/>
      </c>
      <c r="N423" s="23" t="str">
        <f aca="false">IF(M423="","",IF(N(F423)=0,0,G423/F423*M423))</f>
        <v/>
      </c>
      <c r="O423" s="10" t="str">
        <f aca="false">IF(A423="","",IF(OR(H423="",EDATE(H423,12*Settings!$C$7)&lt;=Settings!$C$6),"Due","Not due"))</f>
        <v/>
      </c>
      <c r="P423" s="10" t="str">
        <f aca="false">IF(A423="","",IF(J423="",IF(O423="Due","Not verified - due","Not verified"),IF(M423&lt;&gt;0,"Discrepancy",IF(L423="Working","Verified OK","Verified - "&amp;IF(L423="","condition not noted",L423)))))</f>
        <v/>
      </c>
      <c r="Q423" s="8"/>
    </row>
    <row r="424" customFormat="false" ht="15" hidden="false" customHeight="false" outlineLevel="0" collapsed="false">
      <c r="A424" s="21"/>
      <c r="B424" s="8"/>
      <c r="C424" s="8"/>
      <c r="D424" s="8"/>
      <c r="E424" s="8"/>
      <c r="F424" s="18"/>
      <c r="G424" s="19"/>
      <c r="H424" s="17"/>
      <c r="I424" s="18"/>
      <c r="J424" s="17"/>
      <c r="K424" s="8"/>
      <c r="L424" s="8"/>
      <c r="M424" s="22" t="str">
        <f aca="false">IF(OR(A424="",J424=""),"",N(I424)-N(F424))</f>
        <v/>
      </c>
      <c r="N424" s="23" t="str">
        <f aca="false">IF(M424="","",IF(N(F424)=0,0,G424/F424*M424))</f>
        <v/>
      </c>
      <c r="O424" s="10" t="str">
        <f aca="false">IF(A424="","",IF(OR(H424="",EDATE(H424,12*Settings!$C$7)&lt;=Settings!$C$6),"Due","Not due"))</f>
        <v/>
      </c>
      <c r="P424" s="10" t="str">
        <f aca="false">IF(A424="","",IF(J424="",IF(O424="Due","Not verified - due","Not verified"),IF(M424&lt;&gt;0,"Discrepancy",IF(L424="Working","Verified OK","Verified - "&amp;IF(L424="","condition not noted",L424)))))</f>
        <v/>
      </c>
      <c r="Q424" s="8"/>
    </row>
    <row r="425" customFormat="false" ht="15" hidden="false" customHeight="false" outlineLevel="0" collapsed="false">
      <c r="A425" s="21"/>
      <c r="B425" s="8"/>
      <c r="C425" s="8"/>
      <c r="D425" s="8"/>
      <c r="E425" s="8"/>
      <c r="F425" s="18"/>
      <c r="G425" s="19"/>
      <c r="H425" s="17"/>
      <c r="I425" s="18"/>
      <c r="J425" s="17"/>
      <c r="K425" s="8"/>
      <c r="L425" s="8"/>
      <c r="M425" s="22" t="str">
        <f aca="false">IF(OR(A425="",J425=""),"",N(I425)-N(F425))</f>
        <v/>
      </c>
      <c r="N425" s="23" t="str">
        <f aca="false">IF(M425="","",IF(N(F425)=0,0,G425/F425*M425))</f>
        <v/>
      </c>
      <c r="O425" s="10" t="str">
        <f aca="false">IF(A425="","",IF(OR(H425="",EDATE(H425,12*Settings!$C$7)&lt;=Settings!$C$6),"Due","Not due"))</f>
        <v/>
      </c>
      <c r="P425" s="10" t="str">
        <f aca="false">IF(A425="","",IF(J425="",IF(O425="Due","Not verified - due","Not verified"),IF(M425&lt;&gt;0,"Discrepancy",IF(L425="Working","Verified OK","Verified - "&amp;IF(L425="","condition not noted",L425)))))</f>
        <v/>
      </c>
      <c r="Q425" s="8"/>
    </row>
    <row r="426" customFormat="false" ht="15" hidden="false" customHeight="false" outlineLevel="0" collapsed="false">
      <c r="A426" s="21"/>
      <c r="B426" s="8"/>
      <c r="C426" s="8"/>
      <c r="D426" s="8"/>
      <c r="E426" s="8"/>
      <c r="F426" s="18"/>
      <c r="G426" s="19"/>
      <c r="H426" s="17"/>
      <c r="I426" s="18"/>
      <c r="J426" s="17"/>
      <c r="K426" s="8"/>
      <c r="L426" s="8"/>
      <c r="M426" s="22" t="str">
        <f aca="false">IF(OR(A426="",J426=""),"",N(I426)-N(F426))</f>
        <v/>
      </c>
      <c r="N426" s="23" t="str">
        <f aca="false">IF(M426="","",IF(N(F426)=0,0,G426/F426*M426))</f>
        <v/>
      </c>
      <c r="O426" s="10" t="str">
        <f aca="false">IF(A426="","",IF(OR(H426="",EDATE(H426,12*Settings!$C$7)&lt;=Settings!$C$6),"Due","Not due"))</f>
        <v/>
      </c>
      <c r="P426" s="10" t="str">
        <f aca="false">IF(A426="","",IF(J426="",IF(O426="Due","Not verified - due","Not verified"),IF(M426&lt;&gt;0,"Discrepancy",IF(L426="Working","Verified OK","Verified - "&amp;IF(L426="","condition not noted",L426)))))</f>
        <v/>
      </c>
      <c r="Q426" s="8"/>
    </row>
    <row r="427" customFormat="false" ht="15" hidden="false" customHeight="false" outlineLevel="0" collapsed="false">
      <c r="A427" s="21"/>
      <c r="B427" s="8"/>
      <c r="C427" s="8"/>
      <c r="D427" s="8"/>
      <c r="E427" s="8"/>
      <c r="F427" s="18"/>
      <c r="G427" s="19"/>
      <c r="H427" s="17"/>
      <c r="I427" s="18"/>
      <c r="J427" s="17"/>
      <c r="K427" s="8"/>
      <c r="L427" s="8"/>
      <c r="M427" s="22" t="str">
        <f aca="false">IF(OR(A427="",J427=""),"",N(I427)-N(F427))</f>
        <v/>
      </c>
      <c r="N427" s="23" t="str">
        <f aca="false">IF(M427="","",IF(N(F427)=0,0,G427/F427*M427))</f>
        <v/>
      </c>
      <c r="O427" s="10" t="str">
        <f aca="false">IF(A427="","",IF(OR(H427="",EDATE(H427,12*Settings!$C$7)&lt;=Settings!$C$6),"Due","Not due"))</f>
        <v/>
      </c>
      <c r="P427" s="10" t="str">
        <f aca="false">IF(A427="","",IF(J427="",IF(O427="Due","Not verified - due","Not verified"),IF(M427&lt;&gt;0,"Discrepancy",IF(L427="Working","Verified OK","Verified - "&amp;IF(L427="","condition not noted",L427)))))</f>
        <v/>
      </c>
      <c r="Q427" s="8"/>
    </row>
    <row r="428" customFormat="false" ht="15" hidden="false" customHeight="false" outlineLevel="0" collapsed="false">
      <c r="A428" s="21"/>
      <c r="B428" s="8"/>
      <c r="C428" s="8"/>
      <c r="D428" s="8"/>
      <c r="E428" s="8"/>
      <c r="F428" s="18"/>
      <c r="G428" s="19"/>
      <c r="H428" s="17"/>
      <c r="I428" s="18"/>
      <c r="J428" s="17"/>
      <c r="K428" s="8"/>
      <c r="L428" s="8"/>
      <c r="M428" s="22" t="str">
        <f aca="false">IF(OR(A428="",J428=""),"",N(I428)-N(F428))</f>
        <v/>
      </c>
      <c r="N428" s="23" t="str">
        <f aca="false">IF(M428="","",IF(N(F428)=0,0,G428/F428*M428))</f>
        <v/>
      </c>
      <c r="O428" s="10" t="str">
        <f aca="false">IF(A428="","",IF(OR(H428="",EDATE(H428,12*Settings!$C$7)&lt;=Settings!$C$6),"Due","Not due"))</f>
        <v/>
      </c>
      <c r="P428" s="10" t="str">
        <f aca="false">IF(A428="","",IF(J428="",IF(O428="Due","Not verified - due","Not verified"),IF(M428&lt;&gt;0,"Discrepancy",IF(L428="Working","Verified OK","Verified - "&amp;IF(L428="","condition not noted",L428)))))</f>
        <v/>
      </c>
      <c r="Q428" s="8"/>
    </row>
    <row r="429" customFormat="false" ht="15" hidden="false" customHeight="false" outlineLevel="0" collapsed="false">
      <c r="A429" s="21"/>
      <c r="B429" s="8"/>
      <c r="C429" s="8"/>
      <c r="D429" s="8"/>
      <c r="E429" s="8"/>
      <c r="F429" s="18"/>
      <c r="G429" s="19"/>
      <c r="H429" s="17"/>
      <c r="I429" s="18"/>
      <c r="J429" s="17"/>
      <c r="K429" s="8"/>
      <c r="L429" s="8"/>
      <c r="M429" s="22" t="str">
        <f aca="false">IF(OR(A429="",J429=""),"",N(I429)-N(F429))</f>
        <v/>
      </c>
      <c r="N429" s="23" t="str">
        <f aca="false">IF(M429="","",IF(N(F429)=0,0,G429/F429*M429))</f>
        <v/>
      </c>
      <c r="O429" s="10" t="str">
        <f aca="false">IF(A429="","",IF(OR(H429="",EDATE(H429,12*Settings!$C$7)&lt;=Settings!$C$6),"Due","Not due"))</f>
        <v/>
      </c>
      <c r="P429" s="10" t="str">
        <f aca="false">IF(A429="","",IF(J429="",IF(O429="Due","Not verified - due","Not verified"),IF(M429&lt;&gt;0,"Discrepancy",IF(L429="Working","Verified OK","Verified - "&amp;IF(L429="","condition not noted",L429)))))</f>
        <v/>
      </c>
      <c r="Q429" s="8"/>
    </row>
    <row r="430" customFormat="false" ht="15" hidden="false" customHeight="false" outlineLevel="0" collapsed="false">
      <c r="A430" s="21"/>
      <c r="B430" s="8"/>
      <c r="C430" s="8"/>
      <c r="D430" s="8"/>
      <c r="E430" s="8"/>
      <c r="F430" s="18"/>
      <c r="G430" s="19"/>
      <c r="H430" s="17"/>
      <c r="I430" s="18"/>
      <c r="J430" s="17"/>
      <c r="K430" s="8"/>
      <c r="L430" s="8"/>
      <c r="M430" s="22" t="str">
        <f aca="false">IF(OR(A430="",J430=""),"",N(I430)-N(F430))</f>
        <v/>
      </c>
      <c r="N430" s="23" t="str">
        <f aca="false">IF(M430="","",IF(N(F430)=0,0,G430/F430*M430))</f>
        <v/>
      </c>
      <c r="O430" s="10" t="str">
        <f aca="false">IF(A430="","",IF(OR(H430="",EDATE(H430,12*Settings!$C$7)&lt;=Settings!$C$6),"Due","Not due"))</f>
        <v/>
      </c>
      <c r="P430" s="10" t="str">
        <f aca="false">IF(A430="","",IF(J430="",IF(O430="Due","Not verified - due","Not verified"),IF(M430&lt;&gt;0,"Discrepancy",IF(L430="Working","Verified OK","Verified - "&amp;IF(L430="","condition not noted",L430)))))</f>
        <v/>
      </c>
      <c r="Q430" s="8"/>
    </row>
    <row r="431" customFormat="false" ht="15" hidden="false" customHeight="false" outlineLevel="0" collapsed="false">
      <c r="A431" s="21"/>
      <c r="B431" s="8"/>
      <c r="C431" s="8"/>
      <c r="D431" s="8"/>
      <c r="E431" s="8"/>
      <c r="F431" s="18"/>
      <c r="G431" s="19"/>
      <c r="H431" s="17"/>
      <c r="I431" s="18"/>
      <c r="J431" s="17"/>
      <c r="K431" s="8"/>
      <c r="L431" s="8"/>
      <c r="M431" s="22" t="str">
        <f aca="false">IF(OR(A431="",J431=""),"",N(I431)-N(F431))</f>
        <v/>
      </c>
      <c r="N431" s="23" t="str">
        <f aca="false">IF(M431="","",IF(N(F431)=0,0,G431/F431*M431))</f>
        <v/>
      </c>
      <c r="O431" s="10" t="str">
        <f aca="false">IF(A431="","",IF(OR(H431="",EDATE(H431,12*Settings!$C$7)&lt;=Settings!$C$6),"Due","Not due"))</f>
        <v/>
      </c>
      <c r="P431" s="10" t="str">
        <f aca="false">IF(A431="","",IF(J431="",IF(O431="Due","Not verified - due","Not verified"),IF(M431&lt;&gt;0,"Discrepancy",IF(L431="Working","Verified OK","Verified - "&amp;IF(L431="","condition not noted",L431)))))</f>
        <v/>
      </c>
      <c r="Q431" s="8"/>
    </row>
    <row r="432" customFormat="false" ht="15" hidden="false" customHeight="false" outlineLevel="0" collapsed="false">
      <c r="A432" s="21"/>
      <c r="B432" s="8"/>
      <c r="C432" s="8"/>
      <c r="D432" s="8"/>
      <c r="E432" s="8"/>
      <c r="F432" s="18"/>
      <c r="G432" s="19"/>
      <c r="H432" s="17"/>
      <c r="I432" s="18"/>
      <c r="J432" s="17"/>
      <c r="K432" s="8"/>
      <c r="L432" s="8"/>
      <c r="M432" s="22" t="str">
        <f aca="false">IF(OR(A432="",J432=""),"",N(I432)-N(F432))</f>
        <v/>
      </c>
      <c r="N432" s="23" t="str">
        <f aca="false">IF(M432="","",IF(N(F432)=0,0,G432/F432*M432))</f>
        <v/>
      </c>
      <c r="O432" s="10" t="str">
        <f aca="false">IF(A432="","",IF(OR(H432="",EDATE(H432,12*Settings!$C$7)&lt;=Settings!$C$6),"Due","Not due"))</f>
        <v/>
      </c>
      <c r="P432" s="10" t="str">
        <f aca="false">IF(A432="","",IF(J432="",IF(O432="Due","Not verified - due","Not verified"),IF(M432&lt;&gt;0,"Discrepancy",IF(L432="Working","Verified OK","Verified - "&amp;IF(L432="","condition not noted",L432)))))</f>
        <v/>
      </c>
      <c r="Q432" s="8"/>
    </row>
    <row r="433" customFormat="false" ht="15" hidden="false" customHeight="false" outlineLevel="0" collapsed="false">
      <c r="A433" s="21"/>
      <c r="B433" s="8"/>
      <c r="C433" s="8"/>
      <c r="D433" s="8"/>
      <c r="E433" s="8"/>
      <c r="F433" s="18"/>
      <c r="G433" s="19"/>
      <c r="H433" s="17"/>
      <c r="I433" s="18"/>
      <c r="J433" s="17"/>
      <c r="K433" s="8"/>
      <c r="L433" s="8"/>
      <c r="M433" s="22" t="str">
        <f aca="false">IF(OR(A433="",J433=""),"",N(I433)-N(F433))</f>
        <v/>
      </c>
      <c r="N433" s="23" t="str">
        <f aca="false">IF(M433="","",IF(N(F433)=0,0,G433/F433*M433))</f>
        <v/>
      </c>
      <c r="O433" s="10" t="str">
        <f aca="false">IF(A433="","",IF(OR(H433="",EDATE(H433,12*Settings!$C$7)&lt;=Settings!$C$6),"Due","Not due"))</f>
        <v/>
      </c>
      <c r="P433" s="10" t="str">
        <f aca="false">IF(A433="","",IF(J433="",IF(O433="Due","Not verified - due","Not verified"),IF(M433&lt;&gt;0,"Discrepancy",IF(L433="Working","Verified OK","Verified - "&amp;IF(L433="","condition not noted",L433)))))</f>
        <v/>
      </c>
      <c r="Q433" s="8"/>
    </row>
    <row r="434" customFormat="false" ht="15" hidden="false" customHeight="false" outlineLevel="0" collapsed="false">
      <c r="A434" s="21"/>
      <c r="B434" s="8"/>
      <c r="C434" s="8"/>
      <c r="D434" s="8"/>
      <c r="E434" s="8"/>
      <c r="F434" s="18"/>
      <c r="G434" s="19"/>
      <c r="H434" s="17"/>
      <c r="I434" s="18"/>
      <c r="J434" s="17"/>
      <c r="K434" s="8"/>
      <c r="L434" s="8"/>
      <c r="M434" s="22" t="str">
        <f aca="false">IF(OR(A434="",J434=""),"",N(I434)-N(F434))</f>
        <v/>
      </c>
      <c r="N434" s="23" t="str">
        <f aca="false">IF(M434="","",IF(N(F434)=0,0,G434/F434*M434))</f>
        <v/>
      </c>
      <c r="O434" s="10" t="str">
        <f aca="false">IF(A434="","",IF(OR(H434="",EDATE(H434,12*Settings!$C$7)&lt;=Settings!$C$6),"Due","Not due"))</f>
        <v/>
      </c>
      <c r="P434" s="10" t="str">
        <f aca="false">IF(A434="","",IF(J434="",IF(O434="Due","Not verified - due","Not verified"),IF(M434&lt;&gt;0,"Discrepancy",IF(L434="Working","Verified OK","Verified - "&amp;IF(L434="","condition not noted",L434)))))</f>
        <v/>
      </c>
      <c r="Q434" s="8"/>
    </row>
    <row r="435" customFormat="false" ht="15" hidden="false" customHeight="false" outlineLevel="0" collapsed="false">
      <c r="A435" s="21"/>
      <c r="B435" s="8"/>
      <c r="C435" s="8"/>
      <c r="D435" s="8"/>
      <c r="E435" s="8"/>
      <c r="F435" s="18"/>
      <c r="G435" s="19"/>
      <c r="H435" s="17"/>
      <c r="I435" s="18"/>
      <c r="J435" s="17"/>
      <c r="K435" s="8"/>
      <c r="L435" s="8"/>
      <c r="M435" s="22" t="str">
        <f aca="false">IF(OR(A435="",J435=""),"",N(I435)-N(F435))</f>
        <v/>
      </c>
      <c r="N435" s="23" t="str">
        <f aca="false">IF(M435="","",IF(N(F435)=0,0,G435/F435*M435))</f>
        <v/>
      </c>
      <c r="O435" s="10" t="str">
        <f aca="false">IF(A435="","",IF(OR(H435="",EDATE(H435,12*Settings!$C$7)&lt;=Settings!$C$6),"Due","Not due"))</f>
        <v/>
      </c>
      <c r="P435" s="10" t="str">
        <f aca="false">IF(A435="","",IF(J435="",IF(O435="Due","Not verified - due","Not verified"),IF(M435&lt;&gt;0,"Discrepancy",IF(L435="Working","Verified OK","Verified - "&amp;IF(L435="","condition not noted",L435)))))</f>
        <v/>
      </c>
      <c r="Q435" s="8"/>
    </row>
    <row r="436" customFormat="false" ht="15" hidden="false" customHeight="false" outlineLevel="0" collapsed="false">
      <c r="A436" s="21"/>
      <c r="B436" s="8"/>
      <c r="C436" s="8"/>
      <c r="D436" s="8"/>
      <c r="E436" s="8"/>
      <c r="F436" s="18"/>
      <c r="G436" s="19"/>
      <c r="H436" s="17"/>
      <c r="I436" s="18"/>
      <c r="J436" s="17"/>
      <c r="K436" s="8"/>
      <c r="L436" s="8"/>
      <c r="M436" s="22" t="str">
        <f aca="false">IF(OR(A436="",J436=""),"",N(I436)-N(F436))</f>
        <v/>
      </c>
      <c r="N436" s="23" t="str">
        <f aca="false">IF(M436="","",IF(N(F436)=0,0,G436/F436*M436))</f>
        <v/>
      </c>
      <c r="O436" s="10" t="str">
        <f aca="false">IF(A436="","",IF(OR(H436="",EDATE(H436,12*Settings!$C$7)&lt;=Settings!$C$6),"Due","Not due"))</f>
        <v/>
      </c>
      <c r="P436" s="10" t="str">
        <f aca="false">IF(A436="","",IF(J436="",IF(O436="Due","Not verified - due","Not verified"),IF(M436&lt;&gt;0,"Discrepancy",IF(L436="Working","Verified OK","Verified - "&amp;IF(L436="","condition not noted",L436)))))</f>
        <v/>
      </c>
      <c r="Q436" s="8"/>
    </row>
    <row r="437" customFormat="false" ht="15" hidden="false" customHeight="false" outlineLevel="0" collapsed="false">
      <c r="A437" s="21"/>
      <c r="B437" s="8"/>
      <c r="C437" s="8"/>
      <c r="D437" s="8"/>
      <c r="E437" s="8"/>
      <c r="F437" s="18"/>
      <c r="G437" s="19"/>
      <c r="H437" s="17"/>
      <c r="I437" s="18"/>
      <c r="J437" s="17"/>
      <c r="K437" s="8"/>
      <c r="L437" s="8"/>
      <c r="M437" s="22" t="str">
        <f aca="false">IF(OR(A437="",J437=""),"",N(I437)-N(F437))</f>
        <v/>
      </c>
      <c r="N437" s="23" t="str">
        <f aca="false">IF(M437="","",IF(N(F437)=0,0,G437/F437*M437))</f>
        <v/>
      </c>
      <c r="O437" s="10" t="str">
        <f aca="false">IF(A437="","",IF(OR(H437="",EDATE(H437,12*Settings!$C$7)&lt;=Settings!$C$6),"Due","Not due"))</f>
        <v/>
      </c>
      <c r="P437" s="10" t="str">
        <f aca="false">IF(A437="","",IF(J437="",IF(O437="Due","Not verified - due","Not verified"),IF(M437&lt;&gt;0,"Discrepancy",IF(L437="Working","Verified OK","Verified - "&amp;IF(L437="","condition not noted",L437)))))</f>
        <v/>
      </c>
      <c r="Q437" s="8"/>
    </row>
    <row r="438" customFormat="false" ht="15" hidden="false" customHeight="false" outlineLevel="0" collapsed="false">
      <c r="A438" s="21"/>
      <c r="B438" s="8"/>
      <c r="C438" s="8"/>
      <c r="D438" s="8"/>
      <c r="E438" s="8"/>
      <c r="F438" s="18"/>
      <c r="G438" s="19"/>
      <c r="H438" s="17"/>
      <c r="I438" s="18"/>
      <c r="J438" s="17"/>
      <c r="K438" s="8"/>
      <c r="L438" s="8"/>
      <c r="M438" s="22" t="str">
        <f aca="false">IF(OR(A438="",J438=""),"",N(I438)-N(F438))</f>
        <v/>
      </c>
      <c r="N438" s="23" t="str">
        <f aca="false">IF(M438="","",IF(N(F438)=0,0,G438/F438*M438))</f>
        <v/>
      </c>
      <c r="O438" s="10" t="str">
        <f aca="false">IF(A438="","",IF(OR(H438="",EDATE(H438,12*Settings!$C$7)&lt;=Settings!$C$6),"Due","Not due"))</f>
        <v/>
      </c>
      <c r="P438" s="10" t="str">
        <f aca="false">IF(A438="","",IF(J438="",IF(O438="Due","Not verified - due","Not verified"),IF(M438&lt;&gt;0,"Discrepancy",IF(L438="Working","Verified OK","Verified - "&amp;IF(L438="","condition not noted",L438)))))</f>
        <v/>
      </c>
      <c r="Q438" s="8"/>
    </row>
    <row r="439" customFormat="false" ht="15" hidden="false" customHeight="false" outlineLevel="0" collapsed="false">
      <c r="A439" s="21"/>
      <c r="B439" s="8"/>
      <c r="C439" s="8"/>
      <c r="D439" s="8"/>
      <c r="E439" s="8"/>
      <c r="F439" s="18"/>
      <c r="G439" s="19"/>
      <c r="H439" s="17"/>
      <c r="I439" s="18"/>
      <c r="J439" s="17"/>
      <c r="K439" s="8"/>
      <c r="L439" s="8"/>
      <c r="M439" s="22" t="str">
        <f aca="false">IF(OR(A439="",J439=""),"",N(I439)-N(F439))</f>
        <v/>
      </c>
      <c r="N439" s="23" t="str">
        <f aca="false">IF(M439="","",IF(N(F439)=0,0,G439/F439*M439))</f>
        <v/>
      </c>
      <c r="O439" s="10" t="str">
        <f aca="false">IF(A439="","",IF(OR(H439="",EDATE(H439,12*Settings!$C$7)&lt;=Settings!$C$6),"Due","Not due"))</f>
        <v/>
      </c>
      <c r="P439" s="10" t="str">
        <f aca="false">IF(A439="","",IF(J439="",IF(O439="Due","Not verified - due","Not verified"),IF(M439&lt;&gt;0,"Discrepancy",IF(L439="Working","Verified OK","Verified - "&amp;IF(L439="","condition not noted",L439)))))</f>
        <v/>
      </c>
      <c r="Q439" s="8"/>
    </row>
    <row r="440" customFormat="false" ht="15" hidden="false" customHeight="false" outlineLevel="0" collapsed="false">
      <c r="A440" s="21"/>
      <c r="B440" s="8"/>
      <c r="C440" s="8"/>
      <c r="D440" s="8"/>
      <c r="E440" s="8"/>
      <c r="F440" s="18"/>
      <c r="G440" s="19"/>
      <c r="H440" s="17"/>
      <c r="I440" s="18"/>
      <c r="J440" s="17"/>
      <c r="K440" s="8"/>
      <c r="L440" s="8"/>
      <c r="M440" s="22" t="str">
        <f aca="false">IF(OR(A440="",J440=""),"",N(I440)-N(F440))</f>
        <v/>
      </c>
      <c r="N440" s="23" t="str">
        <f aca="false">IF(M440="","",IF(N(F440)=0,0,G440/F440*M440))</f>
        <v/>
      </c>
      <c r="O440" s="10" t="str">
        <f aca="false">IF(A440="","",IF(OR(H440="",EDATE(H440,12*Settings!$C$7)&lt;=Settings!$C$6),"Due","Not due"))</f>
        <v/>
      </c>
      <c r="P440" s="10" t="str">
        <f aca="false">IF(A440="","",IF(J440="",IF(O440="Due","Not verified - due","Not verified"),IF(M440&lt;&gt;0,"Discrepancy",IF(L440="Working","Verified OK","Verified - "&amp;IF(L440="","condition not noted",L440)))))</f>
        <v/>
      </c>
      <c r="Q440" s="8"/>
    </row>
    <row r="441" customFormat="false" ht="15" hidden="false" customHeight="false" outlineLevel="0" collapsed="false">
      <c r="A441" s="21"/>
      <c r="B441" s="8"/>
      <c r="C441" s="8"/>
      <c r="D441" s="8"/>
      <c r="E441" s="8"/>
      <c r="F441" s="18"/>
      <c r="G441" s="19"/>
      <c r="H441" s="17"/>
      <c r="I441" s="18"/>
      <c r="J441" s="17"/>
      <c r="K441" s="8"/>
      <c r="L441" s="8"/>
      <c r="M441" s="22" t="str">
        <f aca="false">IF(OR(A441="",J441=""),"",N(I441)-N(F441))</f>
        <v/>
      </c>
      <c r="N441" s="23" t="str">
        <f aca="false">IF(M441="","",IF(N(F441)=0,0,G441/F441*M441))</f>
        <v/>
      </c>
      <c r="O441" s="10" t="str">
        <f aca="false">IF(A441="","",IF(OR(H441="",EDATE(H441,12*Settings!$C$7)&lt;=Settings!$C$6),"Due","Not due"))</f>
        <v/>
      </c>
      <c r="P441" s="10" t="str">
        <f aca="false">IF(A441="","",IF(J441="",IF(O441="Due","Not verified - due","Not verified"),IF(M441&lt;&gt;0,"Discrepancy",IF(L441="Working","Verified OK","Verified - "&amp;IF(L441="","condition not noted",L441)))))</f>
        <v/>
      </c>
      <c r="Q441" s="8"/>
    </row>
    <row r="442" customFormat="false" ht="15" hidden="false" customHeight="false" outlineLevel="0" collapsed="false">
      <c r="A442" s="21"/>
      <c r="B442" s="8"/>
      <c r="C442" s="8"/>
      <c r="D442" s="8"/>
      <c r="E442" s="8"/>
      <c r="F442" s="18"/>
      <c r="G442" s="19"/>
      <c r="H442" s="17"/>
      <c r="I442" s="18"/>
      <c r="J442" s="17"/>
      <c r="K442" s="8"/>
      <c r="L442" s="8"/>
      <c r="M442" s="22" t="str">
        <f aca="false">IF(OR(A442="",J442=""),"",N(I442)-N(F442))</f>
        <v/>
      </c>
      <c r="N442" s="23" t="str">
        <f aca="false">IF(M442="","",IF(N(F442)=0,0,G442/F442*M442))</f>
        <v/>
      </c>
      <c r="O442" s="10" t="str">
        <f aca="false">IF(A442="","",IF(OR(H442="",EDATE(H442,12*Settings!$C$7)&lt;=Settings!$C$6),"Due","Not due"))</f>
        <v/>
      </c>
      <c r="P442" s="10" t="str">
        <f aca="false">IF(A442="","",IF(J442="",IF(O442="Due","Not verified - due","Not verified"),IF(M442&lt;&gt;0,"Discrepancy",IF(L442="Working","Verified OK","Verified - "&amp;IF(L442="","condition not noted",L442)))))</f>
        <v/>
      </c>
      <c r="Q442" s="8"/>
    </row>
    <row r="443" customFormat="false" ht="15" hidden="false" customHeight="false" outlineLevel="0" collapsed="false">
      <c r="A443" s="21"/>
      <c r="B443" s="8"/>
      <c r="C443" s="8"/>
      <c r="D443" s="8"/>
      <c r="E443" s="8"/>
      <c r="F443" s="18"/>
      <c r="G443" s="19"/>
      <c r="H443" s="17"/>
      <c r="I443" s="18"/>
      <c r="J443" s="17"/>
      <c r="K443" s="8"/>
      <c r="L443" s="8"/>
      <c r="M443" s="22" t="str">
        <f aca="false">IF(OR(A443="",J443=""),"",N(I443)-N(F443))</f>
        <v/>
      </c>
      <c r="N443" s="23" t="str">
        <f aca="false">IF(M443="","",IF(N(F443)=0,0,G443/F443*M443))</f>
        <v/>
      </c>
      <c r="O443" s="10" t="str">
        <f aca="false">IF(A443="","",IF(OR(H443="",EDATE(H443,12*Settings!$C$7)&lt;=Settings!$C$6),"Due","Not due"))</f>
        <v/>
      </c>
      <c r="P443" s="10" t="str">
        <f aca="false">IF(A443="","",IF(J443="",IF(O443="Due","Not verified - due","Not verified"),IF(M443&lt;&gt;0,"Discrepancy",IF(L443="Working","Verified OK","Verified - "&amp;IF(L443="","condition not noted",L443)))))</f>
        <v/>
      </c>
      <c r="Q443" s="8"/>
    </row>
    <row r="444" customFormat="false" ht="15" hidden="false" customHeight="false" outlineLevel="0" collapsed="false">
      <c r="A444" s="21"/>
      <c r="B444" s="8"/>
      <c r="C444" s="8"/>
      <c r="D444" s="8"/>
      <c r="E444" s="8"/>
      <c r="F444" s="18"/>
      <c r="G444" s="19"/>
      <c r="H444" s="17"/>
      <c r="I444" s="18"/>
      <c r="J444" s="17"/>
      <c r="K444" s="8"/>
      <c r="L444" s="8"/>
      <c r="M444" s="22" t="str">
        <f aca="false">IF(OR(A444="",J444=""),"",N(I444)-N(F444))</f>
        <v/>
      </c>
      <c r="N444" s="23" t="str">
        <f aca="false">IF(M444="","",IF(N(F444)=0,0,G444/F444*M444))</f>
        <v/>
      </c>
      <c r="O444" s="10" t="str">
        <f aca="false">IF(A444="","",IF(OR(H444="",EDATE(H444,12*Settings!$C$7)&lt;=Settings!$C$6),"Due","Not due"))</f>
        <v/>
      </c>
      <c r="P444" s="10" t="str">
        <f aca="false">IF(A444="","",IF(J444="",IF(O444="Due","Not verified - due","Not verified"),IF(M444&lt;&gt;0,"Discrepancy",IF(L444="Working","Verified OK","Verified - "&amp;IF(L444="","condition not noted",L444)))))</f>
        <v/>
      </c>
      <c r="Q444" s="8"/>
    </row>
    <row r="445" customFormat="false" ht="15" hidden="false" customHeight="false" outlineLevel="0" collapsed="false">
      <c r="A445" s="21"/>
      <c r="B445" s="8"/>
      <c r="C445" s="8"/>
      <c r="D445" s="8"/>
      <c r="E445" s="8"/>
      <c r="F445" s="18"/>
      <c r="G445" s="19"/>
      <c r="H445" s="17"/>
      <c r="I445" s="18"/>
      <c r="J445" s="17"/>
      <c r="K445" s="8"/>
      <c r="L445" s="8"/>
      <c r="M445" s="22" t="str">
        <f aca="false">IF(OR(A445="",J445=""),"",N(I445)-N(F445))</f>
        <v/>
      </c>
      <c r="N445" s="23" t="str">
        <f aca="false">IF(M445="","",IF(N(F445)=0,0,G445/F445*M445))</f>
        <v/>
      </c>
      <c r="O445" s="10" t="str">
        <f aca="false">IF(A445="","",IF(OR(H445="",EDATE(H445,12*Settings!$C$7)&lt;=Settings!$C$6),"Due","Not due"))</f>
        <v/>
      </c>
      <c r="P445" s="10" t="str">
        <f aca="false">IF(A445="","",IF(J445="",IF(O445="Due","Not verified - due","Not verified"),IF(M445&lt;&gt;0,"Discrepancy",IF(L445="Working","Verified OK","Verified - "&amp;IF(L445="","condition not noted",L445)))))</f>
        <v/>
      </c>
      <c r="Q445" s="8"/>
    </row>
    <row r="446" customFormat="false" ht="15" hidden="false" customHeight="false" outlineLevel="0" collapsed="false">
      <c r="A446" s="21"/>
      <c r="B446" s="8"/>
      <c r="C446" s="8"/>
      <c r="D446" s="8"/>
      <c r="E446" s="8"/>
      <c r="F446" s="18"/>
      <c r="G446" s="19"/>
      <c r="H446" s="17"/>
      <c r="I446" s="18"/>
      <c r="J446" s="17"/>
      <c r="K446" s="8"/>
      <c r="L446" s="8"/>
      <c r="M446" s="22" t="str">
        <f aca="false">IF(OR(A446="",J446=""),"",N(I446)-N(F446))</f>
        <v/>
      </c>
      <c r="N446" s="23" t="str">
        <f aca="false">IF(M446="","",IF(N(F446)=0,0,G446/F446*M446))</f>
        <v/>
      </c>
      <c r="O446" s="10" t="str">
        <f aca="false">IF(A446="","",IF(OR(H446="",EDATE(H446,12*Settings!$C$7)&lt;=Settings!$C$6),"Due","Not due"))</f>
        <v/>
      </c>
      <c r="P446" s="10" t="str">
        <f aca="false">IF(A446="","",IF(J446="",IF(O446="Due","Not verified - due","Not verified"),IF(M446&lt;&gt;0,"Discrepancy",IF(L446="Working","Verified OK","Verified - "&amp;IF(L446="","condition not noted",L446)))))</f>
        <v/>
      </c>
      <c r="Q446" s="8"/>
    </row>
    <row r="447" customFormat="false" ht="15" hidden="false" customHeight="false" outlineLevel="0" collapsed="false">
      <c r="A447" s="21"/>
      <c r="B447" s="8"/>
      <c r="C447" s="8"/>
      <c r="D447" s="8"/>
      <c r="E447" s="8"/>
      <c r="F447" s="18"/>
      <c r="G447" s="19"/>
      <c r="H447" s="17"/>
      <c r="I447" s="18"/>
      <c r="J447" s="17"/>
      <c r="K447" s="8"/>
      <c r="L447" s="8"/>
      <c r="M447" s="22" t="str">
        <f aca="false">IF(OR(A447="",J447=""),"",N(I447)-N(F447))</f>
        <v/>
      </c>
      <c r="N447" s="23" t="str">
        <f aca="false">IF(M447="","",IF(N(F447)=0,0,G447/F447*M447))</f>
        <v/>
      </c>
      <c r="O447" s="10" t="str">
        <f aca="false">IF(A447="","",IF(OR(H447="",EDATE(H447,12*Settings!$C$7)&lt;=Settings!$C$6),"Due","Not due"))</f>
        <v/>
      </c>
      <c r="P447" s="10" t="str">
        <f aca="false">IF(A447="","",IF(J447="",IF(O447="Due","Not verified - due","Not verified"),IF(M447&lt;&gt;0,"Discrepancy",IF(L447="Working","Verified OK","Verified - "&amp;IF(L447="","condition not noted",L447)))))</f>
        <v/>
      </c>
      <c r="Q447" s="8"/>
    </row>
    <row r="448" customFormat="false" ht="15" hidden="false" customHeight="false" outlineLevel="0" collapsed="false">
      <c r="A448" s="21"/>
      <c r="B448" s="8"/>
      <c r="C448" s="8"/>
      <c r="D448" s="8"/>
      <c r="E448" s="8"/>
      <c r="F448" s="18"/>
      <c r="G448" s="19"/>
      <c r="H448" s="17"/>
      <c r="I448" s="18"/>
      <c r="J448" s="17"/>
      <c r="K448" s="8"/>
      <c r="L448" s="8"/>
      <c r="M448" s="22" t="str">
        <f aca="false">IF(OR(A448="",J448=""),"",N(I448)-N(F448))</f>
        <v/>
      </c>
      <c r="N448" s="23" t="str">
        <f aca="false">IF(M448="","",IF(N(F448)=0,0,G448/F448*M448))</f>
        <v/>
      </c>
      <c r="O448" s="10" t="str">
        <f aca="false">IF(A448="","",IF(OR(H448="",EDATE(H448,12*Settings!$C$7)&lt;=Settings!$C$6),"Due","Not due"))</f>
        <v/>
      </c>
      <c r="P448" s="10" t="str">
        <f aca="false">IF(A448="","",IF(J448="",IF(O448="Due","Not verified - due","Not verified"),IF(M448&lt;&gt;0,"Discrepancy",IF(L448="Working","Verified OK","Verified - "&amp;IF(L448="","condition not noted",L448)))))</f>
        <v/>
      </c>
      <c r="Q448" s="8"/>
    </row>
    <row r="449" customFormat="false" ht="15" hidden="false" customHeight="false" outlineLevel="0" collapsed="false">
      <c r="A449" s="21"/>
      <c r="B449" s="8"/>
      <c r="C449" s="8"/>
      <c r="D449" s="8"/>
      <c r="E449" s="8"/>
      <c r="F449" s="18"/>
      <c r="G449" s="19"/>
      <c r="H449" s="17"/>
      <c r="I449" s="18"/>
      <c r="J449" s="17"/>
      <c r="K449" s="8"/>
      <c r="L449" s="8"/>
      <c r="M449" s="22" t="str">
        <f aca="false">IF(OR(A449="",J449=""),"",N(I449)-N(F449))</f>
        <v/>
      </c>
      <c r="N449" s="23" t="str">
        <f aca="false">IF(M449="","",IF(N(F449)=0,0,G449/F449*M449))</f>
        <v/>
      </c>
      <c r="O449" s="10" t="str">
        <f aca="false">IF(A449="","",IF(OR(H449="",EDATE(H449,12*Settings!$C$7)&lt;=Settings!$C$6),"Due","Not due"))</f>
        <v/>
      </c>
      <c r="P449" s="10" t="str">
        <f aca="false">IF(A449="","",IF(J449="",IF(O449="Due","Not verified - due","Not verified"),IF(M449&lt;&gt;0,"Discrepancy",IF(L449="Working","Verified OK","Verified - "&amp;IF(L449="","condition not noted",L449)))))</f>
        <v/>
      </c>
      <c r="Q449" s="8"/>
    </row>
    <row r="450" customFormat="false" ht="15" hidden="false" customHeight="false" outlineLevel="0" collapsed="false">
      <c r="A450" s="21"/>
      <c r="B450" s="8"/>
      <c r="C450" s="8"/>
      <c r="D450" s="8"/>
      <c r="E450" s="8"/>
      <c r="F450" s="18"/>
      <c r="G450" s="19"/>
      <c r="H450" s="17"/>
      <c r="I450" s="18"/>
      <c r="J450" s="17"/>
      <c r="K450" s="8"/>
      <c r="L450" s="8"/>
      <c r="M450" s="22" t="str">
        <f aca="false">IF(OR(A450="",J450=""),"",N(I450)-N(F450))</f>
        <v/>
      </c>
      <c r="N450" s="23" t="str">
        <f aca="false">IF(M450="","",IF(N(F450)=0,0,G450/F450*M450))</f>
        <v/>
      </c>
      <c r="O450" s="10" t="str">
        <f aca="false">IF(A450="","",IF(OR(H450="",EDATE(H450,12*Settings!$C$7)&lt;=Settings!$C$6),"Due","Not due"))</f>
        <v/>
      </c>
      <c r="P450" s="10" t="str">
        <f aca="false">IF(A450="","",IF(J450="",IF(O450="Due","Not verified - due","Not verified"),IF(M450&lt;&gt;0,"Discrepancy",IF(L450="Working","Verified OK","Verified - "&amp;IF(L450="","condition not noted",L450)))))</f>
        <v/>
      </c>
      <c r="Q450" s="8"/>
    </row>
    <row r="451" customFormat="false" ht="15" hidden="false" customHeight="false" outlineLevel="0" collapsed="false">
      <c r="A451" s="21"/>
      <c r="B451" s="8"/>
      <c r="C451" s="8"/>
      <c r="D451" s="8"/>
      <c r="E451" s="8"/>
      <c r="F451" s="18"/>
      <c r="G451" s="19"/>
      <c r="H451" s="17"/>
      <c r="I451" s="18"/>
      <c r="J451" s="17"/>
      <c r="K451" s="8"/>
      <c r="L451" s="8"/>
      <c r="M451" s="22" t="str">
        <f aca="false">IF(OR(A451="",J451=""),"",N(I451)-N(F451))</f>
        <v/>
      </c>
      <c r="N451" s="23" t="str">
        <f aca="false">IF(M451="","",IF(N(F451)=0,0,G451/F451*M451))</f>
        <v/>
      </c>
      <c r="O451" s="10" t="str">
        <f aca="false">IF(A451="","",IF(OR(H451="",EDATE(H451,12*Settings!$C$7)&lt;=Settings!$C$6),"Due","Not due"))</f>
        <v/>
      </c>
      <c r="P451" s="10" t="str">
        <f aca="false">IF(A451="","",IF(J451="",IF(O451="Due","Not verified - due","Not verified"),IF(M451&lt;&gt;0,"Discrepancy",IF(L451="Working","Verified OK","Verified - "&amp;IF(L451="","condition not noted",L451)))))</f>
        <v/>
      </c>
      <c r="Q451" s="8"/>
    </row>
    <row r="452" customFormat="false" ht="15" hidden="false" customHeight="false" outlineLevel="0" collapsed="false">
      <c r="A452" s="21"/>
      <c r="B452" s="8"/>
      <c r="C452" s="8"/>
      <c r="D452" s="8"/>
      <c r="E452" s="8"/>
      <c r="F452" s="18"/>
      <c r="G452" s="19"/>
      <c r="H452" s="17"/>
      <c r="I452" s="18"/>
      <c r="J452" s="17"/>
      <c r="K452" s="8"/>
      <c r="L452" s="8"/>
      <c r="M452" s="22" t="str">
        <f aca="false">IF(OR(A452="",J452=""),"",N(I452)-N(F452))</f>
        <v/>
      </c>
      <c r="N452" s="23" t="str">
        <f aca="false">IF(M452="","",IF(N(F452)=0,0,G452/F452*M452))</f>
        <v/>
      </c>
      <c r="O452" s="10" t="str">
        <f aca="false">IF(A452="","",IF(OR(H452="",EDATE(H452,12*Settings!$C$7)&lt;=Settings!$C$6),"Due","Not due"))</f>
        <v/>
      </c>
      <c r="P452" s="10" t="str">
        <f aca="false">IF(A452="","",IF(J452="",IF(O452="Due","Not verified - due","Not verified"),IF(M452&lt;&gt;0,"Discrepancy",IF(L452="Working","Verified OK","Verified - "&amp;IF(L452="","condition not noted",L452)))))</f>
        <v/>
      </c>
      <c r="Q452" s="8"/>
    </row>
    <row r="453" customFormat="false" ht="15" hidden="false" customHeight="false" outlineLevel="0" collapsed="false">
      <c r="A453" s="21"/>
      <c r="B453" s="8"/>
      <c r="C453" s="8"/>
      <c r="D453" s="8"/>
      <c r="E453" s="8"/>
      <c r="F453" s="18"/>
      <c r="G453" s="19"/>
      <c r="H453" s="17"/>
      <c r="I453" s="18"/>
      <c r="J453" s="17"/>
      <c r="K453" s="8"/>
      <c r="L453" s="8"/>
      <c r="M453" s="22" t="str">
        <f aca="false">IF(OR(A453="",J453=""),"",N(I453)-N(F453))</f>
        <v/>
      </c>
      <c r="N453" s="23" t="str">
        <f aca="false">IF(M453="","",IF(N(F453)=0,0,G453/F453*M453))</f>
        <v/>
      </c>
      <c r="O453" s="10" t="str">
        <f aca="false">IF(A453="","",IF(OR(H453="",EDATE(H453,12*Settings!$C$7)&lt;=Settings!$C$6),"Due","Not due"))</f>
        <v/>
      </c>
      <c r="P453" s="10" t="str">
        <f aca="false">IF(A453="","",IF(J453="",IF(O453="Due","Not verified - due","Not verified"),IF(M453&lt;&gt;0,"Discrepancy",IF(L453="Working","Verified OK","Verified - "&amp;IF(L453="","condition not noted",L453)))))</f>
        <v/>
      </c>
      <c r="Q453" s="8"/>
    </row>
    <row r="454" customFormat="false" ht="15" hidden="false" customHeight="false" outlineLevel="0" collapsed="false">
      <c r="A454" s="21"/>
      <c r="B454" s="8"/>
      <c r="C454" s="8"/>
      <c r="D454" s="8"/>
      <c r="E454" s="8"/>
      <c r="F454" s="18"/>
      <c r="G454" s="19"/>
      <c r="H454" s="17"/>
      <c r="I454" s="18"/>
      <c r="J454" s="17"/>
      <c r="K454" s="8"/>
      <c r="L454" s="8"/>
      <c r="M454" s="22" t="str">
        <f aca="false">IF(OR(A454="",J454=""),"",N(I454)-N(F454))</f>
        <v/>
      </c>
      <c r="N454" s="23" t="str">
        <f aca="false">IF(M454="","",IF(N(F454)=0,0,G454/F454*M454))</f>
        <v/>
      </c>
      <c r="O454" s="10" t="str">
        <f aca="false">IF(A454="","",IF(OR(H454="",EDATE(H454,12*Settings!$C$7)&lt;=Settings!$C$6),"Due","Not due"))</f>
        <v/>
      </c>
      <c r="P454" s="10" t="str">
        <f aca="false">IF(A454="","",IF(J454="",IF(O454="Due","Not verified - due","Not verified"),IF(M454&lt;&gt;0,"Discrepancy",IF(L454="Working","Verified OK","Verified - "&amp;IF(L454="","condition not noted",L454)))))</f>
        <v/>
      </c>
      <c r="Q454" s="8"/>
    </row>
    <row r="455" customFormat="false" ht="15" hidden="false" customHeight="false" outlineLevel="0" collapsed="false">
      <c r="A455" s="21"/>
      <c r="B455" s="8"/>
      <c r="C455" s="8"/>
      <c r="D455" s="8"/>
      <c r="E455" s="8"/>
      <c r="F455" s="18"/>
      <c r="G455" s="19"/>
      <c r="H455" s="17"/>
      <c r="I455" s="18"/>
      <c r="J455" s="17"/>
      <c r="K455" s="8"/>
      <c r="L455" s="8"/>
      <c r="M455" s="22" t="str">
        <f aca="false">IF(OR(A455="",J455=""),"",N(I455)-N(F455))</f>
        <v/>
      </c>
      <c r="N455" s="23" t="str">
        <f aca="false">IF(M455="","",IF(N(F455)=0,0,G455/F455*M455))</f>
        <v/>
      </c>
      <c r="O455" s="10" t="str">
        <f aca="false">IF(A455="","",IF(OR(H455="",EDATE(H455,12*Settings!$C$7)&lt;=Settings!$C$6),"Due","Not due"))</f>
        <v/>
      </c>
      <c r="P455" s="10" t="str">
        <f aca="false">IF(A455="","",IF(J455="",IF(O455="Due","Not verified - due","Not verified"),IF(M455&lt;&gt;0,"Discrepancy",IF(L455="Working","Verified OK","Verified - "&amp;IF(L455="","condition not noted",L455)))))</f>
        <v/>
      </c>
      <c r="Q455" s="8"/>
    </row>
    <row r="456" customFormat="false" ht="15" hidden="false" customHeight="false" outlineLevel="0" collapsed="false">
      <c r="A456" s="21"/>
      <c r="B456" s="8"/>
      <c r="C456" s="8"/>
      <c r="D456" s="8"/>
      <c r="E456" s="8"/>
      <c r="F456" s="18"/>
      <c r="G456" s="19"/>
      <c r="H456" s="17"/>
      <c r="I456" s="18"/>
      <c r="J456" s="17"/>
      <c r="K456" s="8"/>
      <c r="L456" s="8"/>
      <c r="M456" s="22" t="str">
        <f aca="false">IF(OR(A456="",J456=""),"",N(I456)-N(F456))</f>
        <v/>
      </c>
      <c r="N456" s="23" t="str">
        <f aca="false">IF(M456="","",IF(N(F456)=0,0,G456/F456*M456))</f>
        <v/>
      </c>
      <c r="O456" s="10" t="str">
        <f aca="false">IF(A456="","",IF(OR(H456="",EDATE(H456,12*Settings!$C$7)&lt;=Settings!$C$6),"Due","Not due"))</f>
        <v/>
      </c>
      <c r="P456" s="10" t="str">
        <f aca="false">IF(A456="","",IF(J456="",IF(O456="Due","Not verified - due","Not verified"),IF(M456&lt;&gt;0,"Discrepancy",IF(L456="Working","Verified OK","Verified - "&amp;IF(L456="","condition not noted",L456)))))</f>
        <v/>
      </c>
      <c r="Q456" s="8"/>
    </row>
    <row r="457" customFormat="false" ht="15" hidden="false" customHeight="false" outlineLevel="0" collapsed="false">
      <c r="A457" s="21"/>
      <c r="B457" s="8"/>
      <c r="C457" s="8"/>
      <c r="D457" s="8"/>
      <c r="E457" s="8"/>
      <c r="F457" s="18"/>
      <c r="G457" s="19"/>
      <c r="H457" s="17"/>
      <c r="I457" s="18"/>
      <c r="J457" s="17"/>
      <c r="K457" s="8"/>
      <c r="L457" s="8"/>
      <c r="M457" s="22" t="str">
        <f aca="false">IF(OR(A457="",J457=""),"",N(I457)-N(F457))</f>
        <v/>
      </c>
      <c r="N457" s="23" t="str">
        <f aca="false">IF(M457="","",IF(N(F457)=0,0,G457/F457*M457))</f>
        <v/>
      </c>
      <c r="O457" s="10" t="str">
        <f aca="false">IF(A457="","",IF(OR(H457="",EDATE(H457,12*Settings!$C$7)&lt;=Settings!$C$6),"Due","Not due"))</f>
        <v/>
      </c>
      <c r="P457" s="10" t="str">
        <f aca="false">IF(A457="","",IF(J457="",IF(O457="Due","Not verified - due","Not verified"),IF(M457&lt;&gt;0,"Discrepancy",IF(L457="Working","Verified OK","Verified - "&amp;IF(L457="","condition not noted",L457)))))</f>
        <v/>
      </c>
      <c r="Q457" s="8"/>
    </row>
    <row r="458" customFormat="false" ht="15" hidden="false" customHeight="false" outlineLevel="0" collapsed="false">
      <c r="A458" s="21"/>
      <c r="B458" s="8"/>
      <c r="C458" s="8"/>
      <c r="D458" s="8"/>
      <c r="E458" s="8"/>
      <c r="F458" s="18"/>
      <c r="G458" s="19"/>
      <c r="H458" s="17"/>
      <c r="I458" s="18"/>
      <c r="J458" s="17"/>
      <c r="K458" s="8"/>
      <c r="L458" s="8"/>
      <c r="M458" s="22" t="str">
        <f aca="false">IF(OR(A458="",J458=""),"",N(I458)-N(F458))</f>
        <v/>
      </c>
      <c r="N458" s="23" t="str">
        <f aca="false">IF(M458="","",IF(N(F458)=0,0,G458/F458*M458))</f>
        <v/>
      </c>
      <c r="O458" s="10" t="str">
        <f aca="false">IF(A458="","",IF(OR(H458="",EDATE(H458,12*Settings!$C$7)&lt;=Settings!$C$6),"Due","Not due"))</f>
        <v/>
      </c>
      <c r="P458" s="10" t="str">
        <f aca="false">IF(A458="","",IF(J458="",IF(O458="Due","Not verified - due","Not verified"),IF(M458&lt;&gt;0,"Discrepancy",IF(L458="Working","Verified OK","Verified - "&amp;IF(L458="","condition not noted",L458)))))</f>
        <v/>
      </c>
      <c r="Q458" s="8"/>
    </row>
    <row r="459" customFormat="false" ht="15" hidden="false" customHeight="false" outlineLevel="0" collapsed="false">
      <c r="A459" s="21"/>
      <c r="B459" s="8"/>
      <c r="C459" s="8"/>
      <c r="D459" s="8"/>
      <c r="E459" s="8"/>
      <c r="F459" s="18"/>
      <c r="G459" s="19"/>
      <c r="H459" s="17"/>
      <c r="I459" s="18"/>
      <c r="J459" s="17"/>
      <c r="K459" s="8"/>
      <c r="L459" s="8"/>
      <c r="M459" s="22" t="str">
        <f aca="false">IF(OR(A459="",J459=""),"",N(I459)-N(F459))</f>
        <v/>
      </c>
      <c r="N459" s="23" t="str">
        <f aca="false">IF(M459="","",IF(N(F459)=0,0,G459/F459*M459))</f>
        <v/>
      </c>
      <c r="O459" s="10" t="str">
        <f aca="false">IF(A459="","",IF(OR(H459="",EDATE(H459,12*Settings!$C$7)&lt;=Settings!$C$6),"Due","Not due"))</f>
        <v/>
      </c>
      <c r="P459" s="10" t="str">
        <f aca="false">IF(A459="","",IF(J459="",IF(O459="Due","Not verified - due","Not verified"),IF(M459&lt;&gt;0,"Discrepancy",IF(L459="Working","Verified OK","Verified - "&amp;IF(L459="","condition not noted",L459)))))</f>
        <v/>
      </c>
      <c r="Q459" s="8"/>
    </row>
    <row r="460" customFormat="false" ht="15" hidden="false" customHeight="false" outlineLevel="0" collapsed="false">
      <c r="A460" s="21"/>
      <c r="B460" s="8"/>
      <c r="C460" s="8"/>
      <c r="D460" s="8"/>
      <c r="E460" s="8"/>
      <c r="F460" s="18"/>
      <c r="G460" s="19"/>
      <c r="H460" s="17"/>
      <c r="I460" s="18"/>
      <c r="J460" s="17"/>
      <c r="K460" s="8"/>
      <c r="L460" s="8"/>
      <c r="M460" s="22" t="str">
        <f aca="false">IF(OR(A460="",J460=""),"",N(I460)-N(F460))</f>
        <v/>
      </c>
      <c r="N460" s="23" t="str">
        <f aca="false">IF(M460="","",IF(N(F460)=0,0,G460/F460*M460))</f>
        <v/>
      </c>
      <c r="O460" s="10" t="str">
        <f aca="false">IF(A460="","",IF(OR(H460="",EDATE(H460,12*Settings!$C$7)&lt;=Settings!$C$6),"Due","Not due"))</f>
        <v/>
      </c>
      <c r="P460" s="10" t="str">
        <f aca="false">IF(A460="","",IF(J460="",IF(O460="Due","Not verified - due","Not verified"),IF(M460&lt;&gt;0,"Discrepancy",IF(L460="Working","Verified OK","Verified - "&amp;IF(L460="","condition not noted",L460)))))</f>
        <v/>
      </c>
      <c r="Q460" s="8"/>
    </row>
    <row r="461" customFormat="false" ht="15" hidden="false" customHeight="false" outlineLevel="0" collapsed="false">
      <c r="A461" s="21"/>
      <c r="B461" s="8"/>
      <c r="C461" s="8"/>
      <c r="D461" s="8"/>
      <c r="E461" s="8"/>
      <c r="F461" s="18"/>
      <c r="G461" s="19"/>
      <c r="H461" s="17"/>
      <c r="I461" s="18"/>
      <c r="J461" s="17"/>
      <c r="K461" s="8"/>
      <c r="L461" s="8"/>
      <c r="M461" s="22" t="str">
        <f aca="false">IF(OR(A461="",J461=""),"",N(I461)-N(F461))</f>
        <v/>
      </c>
      <c r="N461" s="23" t="str">
        <f aca="false">IF(M461="","",IF(N(F461)=0,0,G461/F461*M461))</f>
        <v/>
      </c>
      <c r="O461" s="10" t="str">
        <f aca="false">IF(A461="","",IF(OR(H461="",EDATE(H461,12*Settings!$C$7)&lt;=Settings!$C$6),"Due","Not due"))</f>
        <v/>
      </c>
      <c r="P461" s="10" t="str">
        <f aca="false">IF(A461="","",IF(J461="",IF(O461="Due","Not verified - due","Not verified"),IF(M461&lt;&gt;0,"Discrepancy",IF(L461="Working","Verified OK","Verified - "&amp;IF(L461="","condition not noted",L461)))))</f>
        <v/>
      </c>
      <c r="Q461" s="8"/>
    </row>
    <row r="462" customFormat="false" ht="15" hidden="false" customHeight="false" outlineLevel="0" collapsed="false">
      <c r="A462" s="21"/>
      <c r="B462" s="8"/>
      <c r="C462" s="8"/>
      <c r="D462" s="8"/>
      <c r="E462" s="8"/>
      <c r="F462" s="18"/>
      <c r="G462" s="19"/>
      <c r="H462" s="17"/>
      <c r="I462" s="18"/>
      <c r="J462" s="17"/>
      <c r="K462" s="8"/>
      <c r="L462" s="8"/>
      <c r="M462" s="22" t="str">
        <f aca="false">IF(OR(A462="",J462=""),"",N(I462)-N(F462))</f>
        <v/>
      </c>
      <c r="N462" s="23" t="str">
        <f aca="false">IF(M462="","",IF(N(F462)=0,0,G462/F462*M462))</f>
        <v/>
      </c>
      <c r="O462" s="10" t="str">
        <f aca="false">IF(A462="","",IF(OR(H462="",EDATE(H462,12*Settings!$C$7)&lt;=Settings!$C$6),"Due","Not due"))</f>
        <v/>
      </c>
      <c r="P462" s="10" t="str">
        <f aca="false">IF(A462="","",IF(J462="",IF(O462="Due","Not verified - due","Not verified"),IF(M462&lt;&gt;0,"Discrepancy",IF(L462="Working","Verified OK","Verified - "&amp;IF(L462="","condition not noted",L462)))))</f>
        <v/>
      </c>
      <c r="Q462" s="8"/>
    </row>
    <row r="463" customFormat="false" ht="15" hidden="false" customHeight="false" outlineLevel="0" collapsed="false">
      <c r="A463" s="21"/>
      <c r="B463" s="8"/>
      <c r="C463" s="8"/>
      <c r="D463" s="8"/>
      <c r="E463" s="8"/>
      <c r="F463" s="18"/>
      <c r="G463" s="19"/>
      <c r="H463" s="17"/>
      <c r="I463" s="18"/>
      <c r="J463" s="17"/>
      <c r="K463" s="8"/>
      <c r="L463" s="8"/>
      <c r="M463" s="22" t="str">
        <f aca="false">IF(OR(A463="",J463=""),"",N(I463)-N(F463))</f>
        <v/>
      </c>
      <c r="N463" s="23" t="str">
        <f aca="false">IF(M463="","",IF(N(F463)=0,0,G463/F463*M463))</f>
        <v/>
      </c>
      <c r="O463" s="10" t="str">
        <f aca="false">IF(A463="","",IF(OR(H463="",EDATE(H463,12*Settings!$C$7)&lt;=Settings!$C$6),"Due","Not due"))</f>
        <v/>
      </c>
      <c r="P463" s="10" t="str">
        <f aca="false">IF(A463="","",IF(J463="",IF(O463="Due","Not verified - due","Not verified"),IF(M463&lt;&gt;0,"Discrepancy",IF(L463="Working","Verified OK","Verified - "&amp;IF(L463="","condition not noted",L463)))))</f>
        <v/>
      </c>
      <c r="Q463" s="8"/>
    </row>
    <row r="464" customFormat="false" ht="15" hidden="false" customHeight="false" outlineLevel="0" collapsed="false">
      <c r="A464" s="21"/>
      <c r="B464" s="8"/>
      <c r="C464" s="8"/>
      <c r="D464" s="8"/>
      <c r="E464" s="8"/>
      <c r="F464" s="18"/>
      <c r="G464" s="19"/>
      <c r="H464" s="17"/>
      <c r="I464" s="18"/>
      <c r="J464" s="17"/>
      <c r="K464" s="8"/>
      <c r="L464" s="8"/>
      <c r="M464" s="22" t="str">
        <f aca="false">IF(OR(A464="",J464=""),"",N(I464)-N(F464))</f>
        <v/>
      </c>
      <c r="N464" s="23" t="str">
        <f aca="false">IF(M464="","",IF(N(F464)=0,0,G464/F464*M464))</f>
        <v/>
      </c>
      <c r="O464" s="10" t="str">
        <f aca="false">IF(A464="","",IF(OR(H464="",EDATE(H464,12*Settings!$C$7)&lt;=Settings!$C$6),"Due","Not due"))</f>
        <v/>
      </c>
      <c r="P464" s="10" t="str">
        <f aca="false">IF(A464="","",IF(J464="",IF(O464="Due","Not verified - due","Not verified"),IF(M464&lt;&gt;0,"Discrepancy",IF(L464="Working","Verified OK","Verified - "&amp;IF(L464="","condition not noted",L464)))))</f>
        <v/>
      </c>
      <c r="Q464" s="8"/>
    </row>
    <row r="465" customFormat="false" ht="15" hidden="false" customHeight="false" outlineLevel="0" collapsed="false">
      <c r="A465" s="21"/>
      <c r="B465" s="8"/>
      <c r="C465" s="8"/>
      <c r="D465" s="8"/>
      <c r="E465" s="8"/>
      <c r="F465" s="18"/>
      <c r="G465" s="19"/>
      <c r="H465" s="17"/>
      <c r="I465" s="18"/>
      <c r="J465" s="17"/>
      <c r="K465" s="8"/>
      <c r="L465" s="8"/>
      <c r="M465" s="22" t="str">
        <f aca="false">IF(OR(A465="",J465=""),"",N(I465)-N(F465))</f>
        <v/>
      </c>
      <c r="N465" s="23" t="str">
        <f aca="false">IF(M465="","",IF(N(F465)=0,0,G465/F465*M465))</f>
        <v/>
      </c>
      <c r="O465" s="10" t="str">
        <f aca="false">IF(A465="","",IF(OR(H465="",EDATE(H465,12*Settings!$C$7)&lt;=Settings!$C$6),"Due","Not due"))</f>
        <v/>
      </c>
      <c r="P465" s="10" t="str">
        <f aca="false">IF(A465="","",IF(J465="",IF(O465="Due","Not verified - due","Not verified"),IF(M465&lt;&gt;0,"Discrepancy",IF(L465="Working","Verified OK","Verified - "&amp;IF(L465="","condition not noted",L465)))))</f>
        <v/>
      </c>
      <c r="Q465" s="8"/>
    </row>
    <row r="466" customFormat="false" ht="15" hidden="false" customHeight="false" outlineLevel="0" collapsed="false">
      <c r="A466" s="21"/>
      <c r="B466" s="8"/>
      <c r="C466" s="8"/>
      <c r="D466" s="8"/>
      <c r="E466" s="8"/>
      <c r="F466" s="18"/>
      <c r="G466" s="19"/>
      <c r="H466" s="17"/>
      <c r="I466" s="18"/>
      <c r="J466" s="17"/>
      <c r="K466" s="8"/>
      <c r="L466" s="8"/>
      <c r="M466" s="22" t="str">
        <f aca="false">IF(OR(A466="",J466=""),"",N(I466)-N(F466))</f>
        <v/>
      </c>
      <c r="N466" s="23" t="str">
        <f aca="false">IF(M466="","",IF(N(F466)=0,0,G466/F466*M466))</f>
        <v/>
      </c>
      <c r="O466" s="10" t="str">
        <f aca="false">IF(A466="","",IF(OR(H466="",EDATE(H466,12*Settings!$C$7)&lt;=Settings!$C$6),"Due","Not due"))</f>
        <v/>
      </c>
      <c r="P466" s="10" t="str">
        <f aca="false">IF(A466="","",IF(J466="",IF(O466="Due","Not verified - due","Not verified"),IF(M466&lt;&gt;0,"Discrepancy",IF(L466="Working","Verified OK","Verified - "&amp;IF(L466="","condition not noted",L466)))))</f>
        <v/>
      </c>
      <c r="Q466" s="8"/>
    </row>
    <row r="467" customFormat="false" ht="15" hidden="false" customHeight="false" outlineLevel="0" collapsed="false">
      <c r="A467" s="21"/>
      <c r="B467" s="8"/>
      <c r="C467" s="8"/>
      <c r="D467" s="8"/>
      <c r="E467" s="8"/>
      <c r="F467" s="18"/>
      <c r="G467" s="19"/>
      <c r="H467" s="17"/>
      <c r="I467" s="18"/>
      <c r="J467" s="17"/>
      <c r="K467" s="8"/>
      <c r="L467" s="8"/>
      <c r="M467" s="22" t="str">
        <f aca="false">IF(OR(A467="",J467=""),"",N(I467)-N(F467))</f>
        <v/>
      </c>
      <c r="N467" s="23" t="str">
        <f aca="false">IF(M467="","",IF(N(F467)=0,0,G467/F467*M467))</f>
        <v/>
      </c>
      <c r="O467" s="10" t="str">
        <f aca="false">IF(A467="","",IF(OR(H467="",EDATE(H467,12*Settings!$C$7)&lt;=Settings!$C$6),"Due","Not due"))</f>
        <v/>
      </c>
      <c r="P467" s="10" t="str">
        <f aca="false">IF(A467="","",IF(J467="",IF(O467="Due","Not verified - due","Not verified"),IF(M467&lt;&gt;0,"Discrepancy",IF(L467="Working","Verified OK","Verified - "&amp;IF(L467="","condition not noted",L467)))))</f>
        <v/>
      </c>
      <c r="Q467" s="8"/>
    </row>
    <row r="468" customFormat="false" ht="15" hidden="false" customHeight="false" outlineLevel="0" collapsed="false">
      <c r="A468" s="21"/>
      <c r="B468" s="8"/>
      <c r="C468" s="8"/>
      <c r="D468" s="8"/>
      <c r="E468" s="8"/>
      <c r="F468" s="18"/>
      <c r="G468" s="19"/>
      <c r="H468" s="17"/>
      <c r="I468" s="18"/>
      <c r="J468" s="17"/>
      <c r="K468" s="8"/>
      <c r="L468" s="8"/>
      <c r="M468" s="22" t="str">
        <f aca="false">IF(OR(A468="",J468=""),"",N(I468)-N(F468))</f>
        <v/>
      </c>
      <c r="N468" s="23" t="str">
        <f aca="false">IF(M468="","",IF(N(F468)=0,0,G468/F468*M468))</f>
        <v/>
      </c>
      <c r="O468" s="10" t="str">
        <f aca="false">IF(A468="","",IF(OR(H468="",EDATE(H468,12*Settings!$C$7)&lt;=Settings!$C$6),"Due","Not due"))</f>
        <v/>
      </c>
      <c r="P468" s="10" t="str">
        <f aca="false">IF(A468="","",IF(J468="",IF(O468="Due","Not verified - due","Not verified"),IF(M468&lt;&gt;0,"Discrepancy",IF(L468="Working","Verified OK","Verified - "&amp;IF(L468="","condition not noted",L468)))))</f>
        <v/>
      </c>
      <c r="Q468" s="8"/>
    </row>
    <row r="469" customFormat="false" ht="15" hidden="false" customHeight="false" outlineLevel="0" collapsed="false">
      <c r="A469" s="21"/>
      <c r="B469" s="8"/>
      <c r="C469" s="8"/>
      <c r="D469" s="8"/>
      <c r="E469" s="8"/>
      <c r="F469" s="18"/>
      <c r="G469" s="19"/>
      <c r="H469" s="17"/>
      <c r="I469" s="18"/>
      <c r="J469" s="17"/>
      <c r="K469" s="8"/>
      <c r="L469" s="8"/>
      <c r="M469" s="22" t="str">
        <f aca="false">IF(OR(A469="",J469=""),"",N(I469)-N(F469))</f>
        <v/>
      </c>
      <c r="N469" s="23" t="str">
        <f aca="false">IF(M469="","",IF(N(F469)=0,0,G469/F469*M469))</f>
        <v/>
      </c>
      <c r="O469" s="10" t="str">
        <f aca="false">IF(A469="","",IF(OR(H469="",EDATE(H469,12*Settings!$C$7)&lt;=Settings!$C$6),"Due","Not due"))</f>
        <v/>
      </c>
      <c r="P469" s="10" t="str">
        <f aca="false">IF(A469="","",IF(J469="",IF(O469="Due","Not verified - due","Not verified"),IF(M469&lt;&gt;0,"Discrepancy",IF(L469="Working","Verified OK","Verified - "&amp;IF(L469="","condition not noted",L469)))))</f>
        <v/>
      </c>
      <c r="Q469" s="8"/>
    </row>
    <row r="470" customFormat="false" ht="15" hidden="false" customHeight="false" outlineLevel="0" collapsed="false">
      <c r="A470" s="21"/>
      <c r="B470" s="8"/>
      <c r="C470" s="8"/>
      <c r="D470" s="8"/>
      <c r="E470" s="8"/>
      <c r="F470" s="18"/>
      <c r="G470" s="19"/>
      <c r="H470" s="17"/>
      <c r="I470" s="18"/>
      <c r="J470" s="17"/>
      <c r="K470" s="8"/>
      <c r="L470" s="8"/>
      <c r="M470" s="22" t="str">
        <f aca="false">IF(OR(A470="",J470=""),"",N(I470)-N(F470))</f>
        <v/>
      </c>
      <c r="N470" s="23" t="str">
        <f aca="false">IF(M470="","",IF(N(F470)=0,0,G470/F470*M470))</f>
        <v/>
      </c>
      <c r="O470" s="10" t="str">
        <f aca="false">IF(A470="","",IF(OR(H470="",EDATE(H470,12*Settings!$C$7)&lt;=Settings!$C$6),"Due","Not due"))</f>
        <v/>
      </c>
      <c r="P470" s="10" t="str">
        <f aca="false">IF(A470="","",IF(J470="",IF(O470="Due","Not verified - due","Not verified"),IF(M470&lt;&gt;0,"Discrepancy",IF(L470="Working","Verified OK","Verified - "&amp;IF(L470="","condition not noted",L470)))))</f>
        <v/>
      </c>
      <c r="Q470" s="8"/>
    </row>
    <row r="471" customFormat="false" ht="15" hidden="false" customHeight="false" outlineLevel="0" collapsed="false">
      <c r="A471" s="21"/>
      <c r="B471" s="8"/>
      <c r="C471" s="8"/>
      <c r="D471" s="8"/>
      <c r="E471" s="8"/>
      <c r="F471" s="18"/>
      <c r="G471" s="19"/>
      <c r="H471" s="17"/>
      <c r="I471" s="18"/>
      <c r="J471" s="17"/>
      <c r="K471" s="8"/>
      <c r="L471" s="8"/>
      <c r="M471" s="22" t="str">
        <f aca="false">IF(OR(A471="",J471=""),"",N(I471)-N(F471))</f>
        <v/>
      </c>
      <c r="N471" s="23" t="str">
        <f aca="false">IF(M471="","",IF(N(F471)=0,0,G471/F471*M471))</f>
        <v/>
      </c>
      <c r="O471" s="10" t="str">
        <f aca="false">IF(A471="","",IF(OR(H471="",EDATE(H471,12*Settings!$C$7)&lt;=Settings!$C$6),"Due","Not due"))</f>
        <v/>
      </c>
      <c r="P471" s="10" t="str">
        <f aca="false">IF(A471="","",IF(J471="",IF(O471="Due","Not verified - due","Not verified"),IF(M471&lt;&gt;0,"Discrepancy",IF(L471="Working","Verified OK","Verified - "&amp;IF(L471="","condition not noted",L471)))))</f>
        <v/>
      </c>
      <c r="Q471" s="8"/>
    </row>
    <row r="472" customFormat="false" ht="15" hidden="false" customHeight="false" outlineLevel="0" collapsed="false">
      <c r="A472" s="21"/>
      <c r="B472" s="8"/>
      <c r="C472" s="8"/>
      <c r="D472" s="8"/>
      <c r="E472" s="8"/>
      <c r="F472" s="18"/>
      <c r="G472" s="19"/>
      <c r="H472" s="17"/>
      <c r="I472" s="18"/>
      <c r="J472" s="17"/>
      <c r="K472" s="8"/>
      <c r="L472" s="8"/>
      <c r="M472" s="22" t="str">
        <f aca="false">IF(OR(A472="",J472=""),"",N(I472)-N(F472))</f>
        <v/>
      </c>
      <c r="N472" s="23" t="str">
        <f aca="false">IF(M472="","",IF(N(F472)=0,0,G472/F472*M472))</f>
        <v/>
      </c>
      <c r="O472" s="10" t="str">
        <f aca="false">IF(A472="","",IF(OR(H472="",EDATE(H472,12*Settings!$C$7)&lt;=Settings!$C$6),"Due","Not due"))</f>
        <v/>
      </c>
      <c r="P472" s="10" t="str">
        <f aca="false">IF(A472="","",IF(J472="",IF(O472="Due","Not verified - due","Not verified"),IF(M472&lt;&gt;0,"Discrepancy",IF(L472="Working","Verified OK","Verified - "&amp;IF(L472="","condition not noted",L472)))))</f>
        <v/>
      </c>
      <c r="Q472" s="8"/>
    </row>
    <row r="473" customFormat="false" ht="15" hidden="false" customHeight="false" outlineLevel="0" collapsed="false">
      <c r="A473" s="21"/>
      <c r="B473" s="8"/>
      <c r="C473" s="8"/>
      <c r="D473" s="8"/>
      <c r="E473" s="8"/>
      <c r="F473" s="18"/>
      <c r="G473" s="19"/>
      <c r="H473" s="17"/>
      <c r="I473" s="18"/>
      <c r="J473" s="17"/>
      <c r="K473" s="8"/>
      <c r="L473" s="8"/>
      <c r="M473" s="22" t="str">
        <f aca="false">IF(OR(A473="",J473=""),"",N(I473)-N(F473))</f>
        <v/>
      </c>
      <c r="N473" s="23" t="str">
        <f aca="false">IF(M473="","",IF(N(F473)=0,0,G473/F473*M473))</f>
        <v/>
      </c>
      <c r="O473" s="10" t="str">
        <f aca="false">IF(A473="","",IF(OR(H473="",EDATE(H473,12*Settings!$C$7)&lt;=Settings!$C$6),"Due","Not due"))</f>
        <v/>
      </c>
      <c r="P473" s="10" t="str">
        <f aca="false">IF(A473="","",IF(J473="",IF(O473="Due","Not verified - due","Not verified"),IF(M473&lt;&gt;0,"Discrepancy",IF(L473="Working","Verified OK","Verified - "&amp;IF(L473="","condition not noted",L473)))))</f>
        <v/>
      </c>
      <c r="Q473" s="8"/>
    </row>
    <row r="474" customFormat="false" ht="15" hidden="false" customHeight="false" outlineLevel="0" collapsed="false">
      <c r="A474" s="21"/>
      <c r="B474" s="8"/>
      <c r="C474" s="8"/>
      <c r="D474" s="8"/>
      <c r="E474" s="8"/>
      <c r="F474" s="18"/>
      <c r="G474" s="19"/>
      <c r="H474" s="17"/>
      <c r="I474" s="18"/>
      <c r="J474" s="17"/>
      <c r="K474" s="8"/>
      <c r="L474" s="8"/>
      <c r="M474" s="22" t="str">
        <f aca="false">IF(OR(A474="",J474=""),"",N(I474)-N(F474))</f>
        <v/>
      </c>
      <c r="N474" s="23" t="str">
        <f aca="false">IF(M474="","",IF(N(F474)=0,0,G474/F474*M474))</f>
        <v/>
      </c>
      <c r="O474" s="10" t="str">
        <f aca="false">IF(A474="","",IF(OR(H474="",EDATE(H474,12*Settings!$C$7)&lt;=Settings!$C$6),"Due","Not due"))</f>
        <v/>
      </c>
      <c r="P474" s="10" t="str">
        <f aca="false">IF(A474="","",IF(J474="",IF(O474="Due","Not verified - due","Not verified"),IF(M474&lt;&gt;0,"Discrepancy",IF(L474="Working","Verified OK","Verified - "&amp;IF(L474="","condition not noted",L474)))))</f>
        <v/>
      </c>
      <c r="Q474" s="8"/>
    </row>
    <row r="475" customFormat="false" ht="15" hidden="false" customHeight="false" outlineLevel="0" collapsed="false">
      <c r="A475" s="21"/>
      <c r="B475" s="8"/>
      <c r="C475" s="8"/>
      <c r="D475" s="8"/>
      <c r="E475" s="8"/>
      <c r="F475" s="18"/>
      <c r="G475" s="19"/>
      <c r="H475" s="17"/>
      <c r="I475" s="18"/>
      <c r="J475" s="17"/>
      <c r="K475" s="8"/>
      <c r="L475" s="8"/>
      <c r="M475" s="22" t="str">
        <f aca="false">IF(OR(A475="",J475=""),"",N(I475)-N(F475))</f>
        <v/>
      </c>
      <c r="N475" s="23" t="str">
        <f aca="false">IF(M475="","",IF(N(F475)=0,0,G475/F475*M475))</f>
        <v/>
      </c>
      <c r="O475" s="10" t="str">
        <f aca="false">IF(A475="","",IF(OR(H475="",EDATE(H475,12*Settings!$C$7)&lt;=Settings!$C$6),"Due","Not due"))</f>
        <v/>
      </c>
      <c r="P475" s="10" t="str">
        <f aca="false">IF(A475="","",IF(J475="",IF(O475="Due","Not verified - due","Not verified"),IF(M475&lt;&gt;0,"Discrepancy",IF(L475="Working","Verified OK","Verified - "&amp;IF(L475="","condition not noted",L475)))))</f>
        <v/>
      </c>
      <c r="Q475" s="8"/>
    </row>
    <row r="476" customFormat="false" ht="15" hidden="false" customHeight="false" outlineLevel="0" collapsed="false">
      <c r="A476" s="21"/>
      <c r="B476" s="8"/>
      <c r="C476" s="8"/>
      <c r="D476" s="8"/>
      <c r="E476" s="8"/>
      <c r="F476" s="18"/>
      <c r="G476" s="19"/>
      <c r="H476" s="17"/>
      <c r="I476" s="18"/>
      <c r="J476" s="17"/>
      <c r="K476" s="8"/>
      <c r="L476" s="8"/>
      <c r="M476" s="22" t="str">
        <f aca="false">IF(OR(A476="",J476=""),"",N(I476)-N(F476))</f>
        <v/>
      </c>
      <c r="N476" s="23" t="str">
        <f aca="false">IF(M476="","",IF(N(F476)=0,0,G476/F476*M476))</f>
        <v/>
      </c>
      <c r="O476" s="10" t="str">
        <f aca="false">IF(A476="","",IF(OR(H476="",EDATE(H476,12*Settings!$C$7)&lt;=Settings!$C$6),"Due","Not due"))</f>
        <v/>
      </c>
      <c r="P476" s="10" t="str">
        <f aca="false">IF(A476="","",IF(J476="",IF(O476="Due","Not verified - due","Not verified"),IF(M476&lt;&gt;0,"Discrepancy",IF(L476="Working","Verified OK","Verified - "&amp;IF(L476="","condition not noted",L476)))))</f>
        <v/>
      </c>
      <c r="Q476" s="8"/>
    </row>
    <row r="477" customFormat="false" ht="15" hidden="false" customHeight="false" outlineLevel="0" collapsed="false">
      <c r="A477" s="21"/>
      <c r="B477" s="8"/>
      <c r="C477" s="8"/>
      <c r="D477" s="8"/>
      <c r="E477" s="8"/>
      <c r="F477" s="18"/>
      <c r="G477" s="19"/>
      <c r="H477" s="17"/>
      <c r="I477" s="18"/>
      <c r="J477" s="17"/>
      <c r="K477" s="8"/>
      <c r="L477" s="8"/>
      <c r="M477" s="22" t="str">
        <f aca="false">IF(OR(A477="",J477=""),"",N(I477)-N(F477))</f>
        <v/>
      </c>
      <c r="N477" s="23" t="str">
        <f aca="false">IF(M477="","",IF(N(F477)=0,0,G477/F477*M477))</f>
        <v/>
      </c>
      <c r="O477" s="10" t="str">
        <f aca="false">IF(A477="","",IF(OR(H477="",EDATE(H477,12*Settings!$C$7)&lt;=Settings!$C$6),"Due","Not due"))</f>
        <v/>
      </c>
      <c r="P477" s="10" t="str">
        <f aca="false">IF(A477="","",IF(J477="",IF(O477="Due","Not verified - due","Not verified"),IF(M477&lt;&gt;0,"Discrepancy",IF(L477="Working","Verified OK","Verified - "&amp;IF(L477="","condition not noted",L477)))))</f>
        <v/>
      </c>
      <c r="Q477" s="8"/>
    </row>
    <row r="478" customFormat="false" ht="15" hidden="false" customHeight="false" outlineLevel="0" collapsed="false">
      <c r="A478" s="21"/>
      <c r="B478" s="8"/>
      <c r="C478" s="8"/>
      <c r="D478" s="8"/>
      <c r="E478" s="8"/>
      <c r="F478" s="18"/>
      <c r="G478" s="19"/>
      <c r="H478" s="17"/>
      <c r="I478" s="18"/>
      <c r="J478" s="17"/>
      <c r="K478" s="8"/>
      <c r="L478" s="8"/>
      <c r="M478" s="22" t="str">
        <f aca="false">IF(OR(A478="",J478=""),"",N(I478)-N(F478))</f>
        <v/>
      </c>
      <c r="N478" s="23" t="str">
        <f aca="false">IF(M478="","",IF(N(F478)=0,0,G478/F478*M478))</f>
        <v/>
      </c>
      <c r="O478" s="10" t="str">
        <f aca="false">IF(A478="","",IF(OR(H478="",EDATE(H478,12*Settings!$C$7)&lt;=Settings!$C$6),"Due","Not due"))</f>
        <v/>
      </c>
      <c r="P478" s="10" t="str">
        <f aca="false">IF(A478="","",IF(J478="",IF(O478="Due","Not verified - due","Not verified"),IF(M478&lt;&gt;0,"Discrepancy",IF(L478="Working","Verified OK","Verified - "&amp;IF(L478="","condition not noted",L478)))))</f>
        <v/>
      </c>
      <c r="Q478" s="8"/>
    </row>
    <row r="479" customFormat="false" ht="15" hidden="false" customHeight="false" outlineLevel="0" collapsed="false">
      <c r="A479" s="21"/>
      <c r="B479" s="8"/>
      <c r="C479" s="8"/>
      <c r="D479" s="8"/>
      <c r="E479" s="8"/>
      <c r="F479" s="18"/>
      <c r="G479" s="19"/>
      <c r="H479" s="17"/>
      <c r="I479" s="18"/>
      <c r="J479" s="17"/>
      <c r="K479" s="8"/>
      <c r="L479" s="8"/>
      <c r="M479" s="22" t="str">
        <f aca="false">IF(OR(A479="",J479=""),"",N(I479)-N(F479))</f>
        <v/>
      </c>
      <c r="N479" s="23" t="str">
        <f aca="false">IF(M479="","",IF(N(F479)=0,0,G479/F479*M479))</f>
        <v/>
      </c>
      <c r="O479" s="10" t="str">
        <f aca="false">IF(A479="","",IF(OR(H479="",EDATE(H479,12*Settings!$C$7)&lt;=Settings!$C$6),"Due","Not due"))</f>
        <v/>
      </c>
      <c r="P479" s="10" t="str">
        <f aca="false">IF(A479="","",IF(J479="",IF(O479="Due","Not verified - due","Not verified"),IF(M479&lt;&gt;0,"Discrepancy",IF(L479="Working","Verified OK","Verified - "&amp;IF(L479="","condition not noted",L479)))))</f>
        <v/>
      </c>
      <c r="Q479" s="8"/>
    </row>
    <row r="480" customFormat="false" ht="15" hidden="false" customHeight="false" outlineLevel="0" collapsed="false">
      <c r="A480" s="21"/>
      <c r="B480" s="8"/>
      <c r="C480" s="8"/>
      <c r="D480" s="8"/>
      <c r="E480" s="8"/>
      <c r="F480" s="18"/>
      <c r="G480" s="19"/>
      <c r="H480" s="17"/>
      <c r="I480" s="18"/>
      <c r="J480" s="17"/>
      <c r="K480" s="8"/>
      <c r="L480" s="8"/>
      <c r="M480" s="22" t="str">
        <f aca="false">IF(OR(A480="",J480=""),"",N(I480)-N(F480))</f>
        <v/>
      </c>
      <c r="N480" s="23" t="str">
        <f aca="false">IF(M480="","",IF(N(F480)=0,0,G480/F480*M480))</f>
        <v/>
      </c>
      <c r="O480" s="10" t="str">
        <f aca="false">IF(A480="","",IF(OR(H480="",EDATE(H480,12*Settings!$C$7)&lt;=Settings!$C$6),"Due","Not due"))</f>
        <v/>
      </c>
      <c r="P480" s="10" t="str">
        <f aca="false">IF(A480="","",IF(J480="",IF(O480="Due","Not verified - due","Not verified"),IF(M480&lt;&gt;0,"Discrepancy",IF(L480="Working","Verified OK","Verified - "&amp;IF(L480="","condition not noted",L480)))))</f>
        <v/>
      </c>
      <c r="Q480" s="8"/>
    </row>
    <row r="481" customFormat="false" ht="15" hidden="false" customHeight="false" outlineLevel="0" collapsed="false">
      <c r="A481" s="21"/>
      <c r="B481" s="8"/>
      <c r="C481" s="8"/>
      <c r="D481" s="8"/>
      <c r="E481" s="8"/>
      <c r="F481" s="18"/>
      <c r="G481" s="19"/>
      <c r="H481" s="17"/>
      <c r="I481" s="18"/>
      <c r="J481" s="17"/>
      <c r="K481" s="8"/>
      <c r="L481" s="8"/>
      <c r="M481" s="22" t="str">
        <f aca="false">IF(OR(A481="",J481=""),"",N(I481)-N(F481))</f>
        <v/>
      </c>
      <c r="N481" s="23" t="str">
        <f aca="false">IF(M481="","",IF(N(F481)=0,0,G481/F481*M481))</f>
        <v/>
      </c>
      <c r="O481" s="10" t="str">
        <f aca="false">IF(A481="","",IF(OR(H481="",EDATE(H481,12*Settings!$C$7)&lt;=Settings!$C$6),"Due","Not due"))</f>
        <v/>
      </c>
      <c r="P481" s="10" t="str">
        <f aca="false">IF(A481="","",IF(J481="",IF(O481="Due","Not verified - due","Not verified"),IF(M481&lt;&gt;0,"Discrepancy",IF(L481="Working","Verified OK","Verified - "&amp;IF(L481="","condition not noted",L481)))))</f>
        <v/>
      </c>
      <c r="Q481" s="8"/>
    </row>
    <row r="482" customFormat="false" ht="15" hidden="false" customHeight="false" outlineLevel="0" collapsed="false">
      <c r="A482" s="21"/>
      <c r="B482" s="8"/>
      <c r="C482" s="8"/>
      <c r="D482" s="8"/>
      <c r="E482" s="8"/>
      <c r="F482" s="18"/>
      <c r="G482" s="19"/>
      <c r="H482" s="17"/>
      <c r="I482" s="18"/>
      <c r="J482" s="17"/>
      <c r="K482" s="8"/>
      <c r="L482" s="8"/>
      <c r="M482" s="22" t="str">
        <f aca="false">IF(OR(A482="",J482=""),"",N(I482)-N(F482))</f>
        <v/>
      </c>
      <c r="N482" s="23" t="str">
        <f aca="false">IF(M482="","",IF(N(F482)=0,0,G482/F482*M482))</f>
        <v/>
      </c>
      <c r="O482" s="10" t="str">
        <f aca="false">IF(A482="","",IF(OR(H482="",EDATE(H482,12*Settings!$C$7)&lt;=Settings!$C$6),"Due","Not due"))</f>
        <v/>
      </c>
      <c r="P482" s="10" t="str">
        <f aca="false">IF(A482="","",IF(J482="",IF(O482="Due","Not verified - due","Not verified"),IF(M482&lt;&gt;0,"Discrepancy",IF(L482="Working","Verified OK","Verified - "&amp;IF(L482="","condition not noted",L482)))))</f>
        <v/>
      </c>
      <c r="Q482" s="8"/>
    </row>
    <row r="483" customFormat="false" ht="15" hidden="false" customHeight="false" outlineLevel="0" collapsed="false">
      <c r="A483" s="21"/>
      <c r="B483" s="8"/>
      <c r="C483" s="8"/>
      <c r="D483" s="8"/>
      <c r="E483" s="8"/>
      <c r="F483" s="18"/>
      <c r="G483" s="19"/>
      <c r="H483" s="17"/>
      <c r="I483" s="18"/>
      <c r="J483" s="17"/>
      <c r="K483" s="8"/>
      <c r="L483" s="8"/>
      <c r="M483" s="22" t="str">
        <f aca="false">IF(OR(A483="",J483=""),"",N(I483)-N(F483))</f>
        <v/>
      </c>
      <c r="N483" s="23" t="str">
        <f aca="false">IF(M483="","",IF(N(F483)=0,0,G483/F483*M483))</f>
        <v/>
      </c>
      <c r="O483" s="10" t="str">
        <f aca="false">IF(A483="","",IF(OR(H483="",EDATE(H483,12*Settings!$C$7)&lt;=Settings!$C$6),"Due","Not due"))</f>
        <v/>
      </c>
      <c r="P483" s="10" t="str">
        <f aca="false">IF(A483="","",IF(J483="",IF(O483="Due","Not verified - due","Not verified"),IF(M483&lt;&gt;0,"Discrepancy",IF(L483="Working","Verified OK","Verified - "&amp;IF(L483="","condition not noted",L483)))))</f>
        <v/>
      </c>
      <c r="Q483" s="8"/>
    </row>
    <row r="484" customFormat="false" ht="15" hidden="false" customHeight="false" outlineLevel="0" collapsed="false">
      <c r="A484" s="21"/>
      <c r="B484" s="8"/>
      <c r="C484" s="8"/>
      <c r="D484" s="8"/>
      <c r="E484" s="8"/>
      <c r="F484" s="18"/>
      <c r="G484" s="19"/>
      <c r="H484" s="17"/>
      <c r="I484" s="18"/>
      <c r="J484" s="17"/>
      <c r="K484" s="8"/>
      <c r="L484" s="8"/>
      <c r="M484" s="22" t="str">
        <f aca="false">IF(OR(A484="",J484=""),"",N(I484)-N(F484))</f>
        <v/>
      </c>
      <c r="N484" s="23" t="str">
        <f aca="false">IF(M484="","",IF(N(F484)=0,0,G484/F484*M484))</f>
        <v/>
      </c>
      <c r="O484" s="10" t="str">
        <f aca="false">IF(A484="","",IF(OR(H484="",EDATE(H484,12*Settings!$C$7)&lt;=Settings!$C$6),"Due","Not due"))</f>
        <v/>
      </c>
      <c r="P484" s="10" t="str">
        <f aca="false">IF(A484="","",IF(J484="",IF(O484="Due","Not verified - due","Not verified"),IF(M484&lt;&gt;0,"Discrepancy",IF(L484="Working","Verified OK","Verified - "&amp;IF(L484="","condition not noted",L484)))))</f>
        <v/>
      </c>
      <c r="Q484" s="8"/>
    </row>
    <row r="485" customFormat="false" ht="15" hidden="false" customHeight="false" outlineLevel="0" collapsed="false">
      <c r="A485" s="21"/>
      <c r="B485" s="8"/>
      <c r="C485" s="8"/>
      <c r="D485" s="8"/>
      <c r="E485" s="8"/>
      <c r="F485" s="18"/>
      <c r="G485" s="19"/>
      <c r="H485" s="17"/>
      <c r="I485" s="18"/>
      <c r="J485" s="17"/>
      <c r="K485" s="8"/>
      <c r="L485" s="8"/>
      <c r="M485" s="22" t="str">
        <f aca="false">IF(OR(A485="",J485=""),"",N(I485)-N(F485))</f>
        <v/>
      </c>
      <c r="N485" s="23" t="str">
        <f aca="false">IF(M485="","",IF(N(F485)=0,0,G485/F485*M485))</f>
        <v/>
      </c>
      <c r="O485" s="10" t="str">
        <f aca="false">IF(A485="","",IF(OR(H485="",EDATE(H485,12*Settings!$C$7)&lt;=Settings!$C$6),"Due","Not due"))</f>
        <v/>
      </c>
      <c r="P485" s="10" t="str">
        <f aca="false">IF(A485="","",IF(J485="",IF(O485="Due","Not verified - due","Not verified"),IF(M485&lt;&gt;0,"Discrepancy",IF(L485="Working","Verified OK","Verified - "&amp;IF(L485="","condition not noted",L485)))))</f>
        <v/>
      </c>
      <c r="Q485" s="8"/>
    </row>
    <row r="486" customFormat="false" ht="15" hidden="false" customHeight="false" outlineLevel="0" collapsed="false">
      <c r="A486" s="21"/>
      <c r="B486" s="8"/>
      <c r="C486" s="8"/>
      <c r="D486" s="8"/>
      <c r="E486" s="8"/>
      <c r="F486" s="18"/>
      <c r="G486" s="19"/>
      <c r="H486" s="17"/>
      <c r="I486" s="18"/>
      <c r="J486" s="17"/>
      <c r="K486" s="8"/>
      <c r="L486" s="8"/>
      <c r="M486" s="22" t="str">
        <f aca="false">IF(OR(A486="",J486=""),"",N(I486)-N(F486))</f>
        <v/>
      </c>
      <c r="N486" s="23" t="str">
        <f aca="false">IF(M486="","",IF(N(F486)=0,0,G486/F486*M486))</f>
        <v/>
      </c>
      <c r="O486" s="10" t="str">
        <f aca="false">IF(A486="","",IF(OR(H486="",EDATE(H486,12*Settings!$C$7)&lt;=Settings!$C$6),"Due","Not due"))</f>
        <v/>
      </c>
      <c r="P486" s="10" t="str">
        <f aca="false">IF(A486="","",IF(J486="",IF(O486="Due","Not verified - due","Not verified"),IF(M486&lt;&gt;0,"Discrepancy",IF(L486="Working","Verified OK","Verified - "&amp;IF(L486="","condition not noted",L486)))))</f>
        <v/>
      </c>
      <c r="Q486" s="8"/>
    </row>
    <row r="487" customFormat="false" ht="15" hidden="false" customHeight="false" outlineLevel="0" collapsed="false">
      <c r="A487" s="21"/>
      <c r="B487" s="8"/>
      <c r="C487" s="8"/>
      <c r="D487" s="8"/>
      <c r="E487" s="8"/>
      <c r="F487" s="18"/>
      <c r="G487" s="19"/>
      <c r="H487" s="17"/>
      <c r="I487" s="18"/>
      <c r="J487" s="17"/>
      <c r="K487" s="8"/>
      <c r="L487" s="8"/>
      <c r="M487" s="22" t="str">
        <f aca="false">IF(OR(A487="",J487=""),"",N(I487)-N(F487))</f>
        <v/>
      </c>
      <c r="N487" s="23" t="str">
        <f aca="false">IF(M487="","",IF(N(F487)=0,0,G487/F487*M487))</f>
        <v/>
      </c>
      <c r="O487" s="10" t="str">
        <f aca="false">IF(A487="","",IF(OR(H487="",EDATE(H487,12*Settings!$C$7)&lt;=Settings!$C$6),"Due","Not due"))</f>
        <v/>
      </c>
      <c r="P487" s="10" t="str">
        <f aca="false">IF(A487="","",IF(J487="",IF(O487="Due","Not verified - due","Not verified"),IF(M487&lt;&gt;0,"Discrepancy",IF(L487="Working","Verified OK","Verified - "&amp;IF(L487="","condition not noted",L487)))))</f>
        <v/>
      </c>
      <c r="Q487" s="8"/>
    </row>
    <row r="488" customFormat="false" ht="15" hidden="false" customHeight="false" outlineLevel="0" collapsed="false">
      <c r="A488" s="21"/>
      <c r="B488" s="8"/>
      <c r="C488" s="8"/>
      <c r="D488" s="8"/>
      <c r="E488" s="8"/>
      <c r="F488" s="18"/>
      <c r="G488" s="19"/>
      <c r="H488" s="17"/>
      <c r="I488" s="18"/>
      <c r="J488" s="17"/>
      <c r="K488" s="8"/>
      <c r="L488" s="8"/>
      <c r="M488" s="22" t="str">
        <f aca="false">IF(OR(A488="",J488=""),"",N(I488)-N(F488))</f>
        <v/>
      </c>
      <c r="N488" s="23" t="str">
        <f aca="false">IF(M488="","",IF(N(F488)=0,0,G488/F488*M488))</f>
        <v/>
      </c>
      <c r="O488" s="10" t="str">
        <f aca="false">IF(A488="","",IF(OR(H488="",EDATE(H488,12*Settings!$C$7)&lt;=Settings!$C$6),"Due","Not due"))</f>
        <v/>
      </c>
      <c r="P488" s="10" t="str">
        <f aca="false">IF(A488="","",IF(J488="",IF(O488="Due","Not verified - due","Not verified"),IF(M488&lt;&gt;0,"Discrepancy",IF(L488="Working","Verified OK","Verified - "&amp;IF(L488="","condition not noted",L488)))))</f>
        <v/>
      </c>
      <c r="Q488" s="8"/>
    </row>
    <row r="489" customFormat="false" ht="15" hidden="false" customHeight="false" outlineLevel="0" collapsed="false">
      <c r="A489" s="21"/>
      <c r="B489" s="8"/>
      <c r="C489" s="8"/>
      <c r="D489" s="8"/>
      <c r="E489" s="8"/>
      <c r="F489" s="18"/>
      <c r="G489" s="19"/>
      <c r="H489" s="17"/>
      <c r="I489" s="18"/>
      <c r="J489" s="17"/>
      <c r="K489" s="8"/>
      <c r="L489" s="8"/>
      <c r="M489" s="22" t="str">
        <f aca="false">IF(OR(A489="",J489=""),"",N(I489)-N(F489))</f>
        <v/>
      </c>
      <c r="N489" s="23" t="str">
        <f aca="false">IF(M489="","",IF(N(F489)=0,0,G489/F489*M489))</f>
        <v/>
      </c>
      <c r="O489" s="10" t="str">
        <f aca="false">IF(A489="","",IF(OR(H489="",EDATE(H489,12*Settings!$C$7)&lt;=Settings!$C$6),"Due","Not due"))</f>
        <v/>
      </c>
      <c r="P489" s="10" t="str">
        <f aca="false">IF(A489="","",IF(J489="",IF(O489="Due","Not verified - due","Not verified"),IF(M489&lt;&gt;0,"Discrepancy",IF(L489="Working","Verified OK","Verified - "&amp;IF(L489="","condition not noted",L489)))))</f>
        <v/>
      </c>
      <c r="Q489" s="8"/>
    </row>
    <row r="490" customFormat="false" ht="15" hidden="false" customHeight="false" outlineLevel="0" collapsed="false">
      <c r="A490" s="21"/>
      <c r="B490" s="8"/>
      <c r="C490" s="8"/>
      <c r="D490" s="8"/>
      <c r="E490" s="8"/>
      <c r="F490" s="18"/>
      <c r="G490" s="19"/>
      <c r="H490" s="17"/>
      <c r="I490" s="18"/>
      <c r="J490" s="17"/>
      <c r="K490" s="8"/>
      <c r="L490" s="8"/>
      <c r="M490" s="22" t="str">
        <f aca="false">IF(OR(A490="",J490=""),"",N(I490)-N(F490))</f>
        <v/>
      </c>
      <c r="N490" s="23" t="str">
        <f aca="false">IF(M490="","",IF(N(F490)=0,0,G490/F490*M490))</f>
        <v/>
      </c>
      <c r="O490" s="10" t="str">
        <f aca="false">IF(A490="","",IF(OR(H490="",EDATE(H490,12*Settings!$C$7)&lt;=Settings!$C$6),"Due","Not due"))</f>
        <v/>
      </c>
      <c r="P490" s="10" t="str">
        <f aca="false">IF(A490="","",IF(J490="",IF(O490="Due","Not verified - due","Not verified"),IF(M490&lt;&gt;0,"Discrepancy",IF(L490="Working","Verified OK","Verified - "&amp;IF(L490="","condition not noted",L490)))))</f>
        <v/>
      </c>
      <c r="Q490" s="8"/>
    </row>
    <row r="491" customFormat="false" ht="15" hidden="false" customHeight="false" outlineLevel="0" collapsed="false">
      <c r="A491" s="21"/>
      <c r="B491" s="8"/>
      <c r="C491" s="8"/>
      <c r="D491" s="8"/>
      <c r="E491" s="8"/>
      <c r="F491" s="18"/>
      <c r="G491" s="19"/>
      <c r="H491" s="17"/>
      <c r="I491" s="18"/>
      <c r="J491" s="17"/>
      <c r="K491" s="8"/>
      <c r="L491" s="8"/>
      <c r="M491" s="22" t="str">
        <f aca="false">IF(OR(A491="",J491=""),"",N(I491)-N(F491))</f>
        <v/>
      </c>
      <c r="N491" s="23" t="str">
        <f aca="false">IF(M491="","",IF(N(F491)=0,0,G491/F491*M491))</f>
        <v/>
      </c>
      <c r="O491" s="10" t="str">
        <f aca="false">IF(A491="","",IF(OR(H491="",EDATE(H491,12*Settings!$C$7)&lt;=Settings!$C$6),"Due","Not due"))</f>
        <v/>
      </c>
      <c r="P491" s="10" t="str">
        <f aca="false">IF(A491="","",IF(J491="",IF(O491="Due","Not verified - due","Not verified"),IF(M491&lt;&gt;0,"Discrepancy",IF(L491="Working","Verified OK","Verified - "&amp;IF(L491="","condition not noted",L491)))))</f>
        <v/>
      </c>
      <c r="Q491" s="8"/>
    </row>
    <row r="492" customFormat="false" ht="15" hidden="false" customHeight="false" outlineLevel="0" collapsed="false">
      <c r="A492" s="21"/>
      <c r="B492" s="8"/>
      <c r="C492" s="8"/>
      <c r="D492" s="8"/>
      <c r="E492" s="8"/>
      <c r="F492" s="18"/>
      <c r="G492" s="19"/>
      <c r="H492" s="17"/>
      <c r="I492" s="18"/>
      <c r="J492" s="17"/>
      <c r="K492" s="8"/>
      <c r="L492" s="8"/>
      <c r="M492" s="22" t="str">
        <f aca="false">IF(OR(A492="",J492=""),"",N(I492)-N(F492))</f>
        <v/>
      </c>
      <c r="N492" s="23" t="str">
        <f aca="false">IF(M492="","",IF(N(F492)=0,0,G492/F492*M492))</f>
        <v/>
      </c>
      <c r="O492" s="10" t="str">
        <f aca="false">IF(A492="","",IF(OR(H492="",EDATE(H492,12*Settings!$C$7)&lt;=Settings!$C$6),"Due","Not due"))</f>
        <v/>
      </c>
      <c r="P492" s="10" t="str">
        <f aca="false">IF(A492="","",IF(J492="",IF(O492="Due","Not verified - due","Not verified"),IF(M492&lt;&gt;0,"Discrepancy",IF(L492="Working","Verified OK","Verified - "&amp;IF(L492="","condition not noted",L492)))))</f>
        <v/>
      </c>
      <c r="Q492" s="8"/>
    </row>
    <row r="493" customFormat="false" ht="15" hidden="false" customHeight="false" outlineLevel="0" collapsed="false">
      <c r="A493" s="21"/>
      <c r="B493" s="8"/>
      <c r="C493" s="8"/>
      <c r="D493" s="8"/>
      <c r="E493" s="8"/>
      <c r="F493" s="18"/>
      <c r="G493" s="19"/>
      <c r="H493" s="17"/>
      <c r="I493" s="18"/>
      <c r="J493" s="17"/>
      <c r="K493" s="8"/>
      <c r="L493" s="8"/>
      <c r="M493" s="22" t="str">
        <f aca="false">IF(OR(A493="",J493=""),"",N(I493)-N(F493))</f>
        <v/>
      </c>
      <c r="N493" s="23" t="str">
        <f aca="false">IF(M493="","",IF(N(F493)=0,0,G493/F493*M493))</f>
        <v/>
      </c>
      <c r="O493" s="10" t="str">
        <f aca="false">IF(A493="","",IF(OR(H493="",EDATE(H493,12*Settings!$C$7)&lt;=Settings!$C$6),"Due","Not due"))</f>
        <v/>
      </c>
      <c r="P493" s="10" t="str">
        <f aca="false">IF(A493="","",IF(J493="",IF(O493="Due","Not verified - due","Not verified"),IF(M493&lt;&gt;0,"Discrepancy",IF(L493="Working","Verified OK","Verified - "&amp;IF(L493="","condition not noted",L493)))))</f>
        <v/>
      </c>
      <c r="Q493" s="8"/>
    </row>
    <row r="494" customFormat="false" ht="15" hidden="false" customHeight="false" outlineLevel="0" collapsed="false">
      <c r="A494" s="21"/>
      <c r="B494" s="8"/>
      <c r="C494" s="8"/>
      <c r="D494" s="8"/>
      <c r="E494" s="8"/>
      <c r="F494" s="18"/>
      <c r="G494" s="19"/>
      <c r="H494" s="17"/>
      <c r="I494" s="18"/>
      <c r="J494" s="17"/>
      <c r="K494" s="8"/>
      <c r="L494" s="8"/>
      <c r="M494" s="22" t="str">
        <f aca="false">IF(OR(A494="",J494=""),"",N(I494)-N(F494))</f>
        <v/>
      </c>
      <c r="N494" s="23" t="str">
        <f aca="false">IF(M494="","",IF(N(F494)=0,0,G494/F494*M494))</f>
        <v/>
      </c>
      <c r="O494" s="10" t="str">
        <f aca="false">IF(A494="","",IF(OR(H494="",EDATE(H494,12*Settings!$C$7)&lt;=Settings!$C$6),"Due","Not due"))</f>
        <v/>
      </c>
      <c r="P494" s="10" t="str">
        <f aca="false">IF(A494="","",IF(J494="",IF(O494="Due","Not verified - due","Not verified"),IF(M494&lt;&gt;0,"Discrepancy",IF(L494="Working","Verified OK","Verified - "&amp;IF(L494="","condition not noted",L494)))))</f>
        <v/>
      </c>
      <c r="Q494" s="8"/>
    </row>
    <row r="495" customFormat="false" ht="15" hidden="false" customHeight="false" outlineLevel="0" collapsed="false">
      <c r="A495" s="21"/>
      <c r="B495" s="8"/>
      <c r="C495" s="8"/>
      <c r="D495" s="8"/>
      <c r="E495" s="8"/>
      <c r="F495" s="18"/>
      <c r="G495" s="19"/>
      <c r="H495" s="17"/>
      <c r="I495" s="18"/>
      <c r="J495" s="17"/>
      <c r="K495" s="8"/>
      <c r="L495" s="8"/>
      <c r="M495" s="22" t="str">
        <f aca="false">IF(OR(A495="",J495=""),"",N(I495)-N(F495))</f>
        <v/>
      </c>
      <c r="N495" s="23" t="str">
        <f aca="false">IF(M495="","",IF(N(F495)=0,0,G495/F495*M495))</f>
        <v/>
      </c>
      <c r="O495" s="10" t="str">
        <f aca="false">IF(A495="","",IF(OR(H495="",EDATE(H495,12*Settings!$C$7)&lt;=Settings!$C$6),"Due","Not due"))</f>
        <v/>
      </c>
      <c r="P495" s="10" t="str">
        <f aca="false">IF(A495="","",IF(J495="",IF(O495="Due","Not verified - due","Not verified"),IF(M495&lt;&gt;0,"Discrepancy",IF(L495="Working","Verified OK","Verified - "&amp;IF(L495="","condition not noted",L495)))))</f>
        <v/>
      </c>
      <c r="Q495" s="8"/>
    </row>
    <row r="496" customFormat="false" ht="15" hidden="false" customHeight="false" outlineLevel="0" collapsed="false">
      <c r="A496" s="21"/>
      <c r="B496" s="8"/>
      <c r="C496" s="8"/>
      <c r="D496" s="8"/>
      <c r="E496" s="8"/>
      <c r="F496" s="18"/>
      <c r="G496" s="19"/>
      <c r="H496" s="17"/>
      <c r="I496" s="18"/>
      <c r="J496" s="17"/>
      <c r="K496" s="8"/>
      <c r="L496" s="8"/>
      <c r="M496" s="22" t="str">
        <f aca="false">IF(OR(A496="",J496=""),"",N(I496)-N(F496))</f>
        <v/>
      </c>
      <c r="N496" s="23" t="str">
        <f aca="false">IF(M496="","",IF(N(F496)=0,0,G496/F496*M496))</f>
        <v/>
      </c>
      <c r="O496" s="10" t="str">
        <f aca="false">IF(A496="","",IF(OR(H496="",EDATE(H496,12*Settings!$C$7)&lt;=Settings!$C$6),"Due","Not due"))</f>
        <v/>
      </c>
      <c r="P496" s="10" t="str">
        <f aca="false">IF(A496="","",IF(J496="",IF(O496="Due","Not verified - due","Not verified"),IF(M496&lt;&gt;0,"Discrepancy",IF(L496="Working","Verified OK","Verified - "&amp;IF(L496="","condition not noted",L496)))))</f>
        <v/>
      </c>
      <c r="Q496" s="8"/>
    </row>
    <row r="497" customFormat="false" ht="15" hidden="false" customHeight="false" outlineLevel="0" collapsed="false">
      <c r="A497" s="21"/>
      <c r="B497" s="8"/>
      <c r="C497" s="8"/>
      <c r="D497" s="8"/>
      <c r="E497" s="8"/>
      <c r="F497" s="18"/>
      <c r="G497" s="19"/>
      <c r="H497" s="17"/>
      <c r="I497" s="18"/>
      <c r="J497" s="17"/>
      <c r="K497" s="8"/>
      <c r="L497" s="8"/>
      <c r="M497" s="22" t="str">
        <f aca="false">IF(OR(A497="",J497=""),"",N(I497)-N(F497))</f>
        <v/>
      </c>
      <c r="N497" s="23" t="str">
        <f aca="false">IF(M497="","",IF(N(F497)=0,0,G497/F497*M497))</f>
        <v/>
      </c>
      <c r="O497" s="10" t="str">
        <f aca="false">IF(A497="","",IF(OR(H497="",EDATE(H497,12*Settings!$C$7)&lt;=Settings!$C$6),"Due","Not due"))</f>
        <v/>
      </c>
      <c r="P497" s="10" t="str">
        <f aca="false">IF(A497="","",IF(J497="",IF(O497="Due","Not verified - due","Not verified"),IF(M497&lt;&gt;0,"Discrepancy",IF(L497="Working","Verified OK","Verified - "&amp;IF(L497="","condition not noted",L497)))))</f>
        <v/>
      </c>
      <c r="Q497" s="8"/>
    </row>
    <row r="498" customFormat="false" ht="15" hidden="false" customHeight="false" outlineLevel="0" collapsed="false">
      <c r="A498" s="21"/>
      <c r="B498" s="8"/>
      <c r="C498" s="8"/>
      <c r="D498" s="8"/>
      <c r="E498" s="8"/>
      <c r="F498" s="18"/>
      <c r="G498" s="19"/>
      <c r="H498" s="17"/>
      <c r="I498" s="18"/>
      <c r="J498" s="17"/>
      <c r="K498" s="8"/>
      <c r="L498" s="8"/>
      <c r="M498" s="22" t="str">
        <f aca="false">IF(OR(A498="",J498=""),"",N(I498)-N(F498))</f>
        <v/>
      </c>
      <c r="N498" s="23" t="str">
        <f aca="false">IF(M498="","",IF(N(F498)=0,0,G498/F498*M498))</f>
        <v/>
      </c>
      <c r="O498" s="10" t="str">
        <f aca="false">IF(A498="","",IF(OR(H498="",EDATE(H498,12*Settings!$C$7)&lt;=Settings!$C$6),"Due","Not due"))</f>
        <v/>
      </c>
      <c r="P498" s="10" t="str">
        <f aca="false">IF(A498="","",IF(J498="",IF(O498="Due","Not verified - due","Not verified"),IF(M498&lt;&gt;0,"Discrepancy",IF(L498="Working","Verified OK","Verified - "&amp;IF(L498="","condition not noted",L498)))))</f>
        <v/>
      </c>
      <c r="Q498" s="8"/>
    </row>
    <row r="499" customFormat="false" ht="15" hidden="false" customHeight="false" outlineLevel="0" collapsed="false">
      <c r="A499" s="21"/>
      <c r="B499" s="8"/>
      <c r="C499" s="8"/>
      <c r="D499" s="8"/>
      <c r="E499" s="8"/>
      <c r="F499" s="18"/>
      <c r="G499" s="19"/>
      <c r="H499" s="17"/>
      <c r="I499" s="18"/>
      <c r="J499" s="17"/>
      <c r="K499" s="8"/>
      <c r="L499" s="8"/>
      <c r="M499" s="22" t="str">
        <f aca="false">IF(OR(A499="",J499=""),"",N(I499)-N(F499))</f>
        <v/>
      </c>
      <c r="N499" s="23" t="str">
        <f aca="false">IF(M499="","",IF(N(F499)=0,0,G499/F499*M499))</f>
        <v/>
      </c>
      <c r="O499" s="10" t="str">
        <f aca="false">IF(A499="","",IF(OR(H499="",EDATE(H499,12*Settings!$C$7)&lt;=Settings!$C$6),"Due","Not due"))</f>
        <v/>
      </c>
      <c r="P499" s="10" t="str">
        <f aca="false">IF(A499="","",IF(J499="",IF(O499="Due","Not verified - due","Not verified"),IF(M499&lt;&gt;0,"Discrepancy",IF(L499="Working","Verified OK","Verified - "&amp;IF(L499="","condition not noted",L499)))))</f>
        <v/>
      </c>
      <c r="Q499" s="8"/>
    </row>
    <row r="500" customFormat="false" ht="15" hidden="false" customHeight="false" outlineLevel="0" collapsed="false">
      <c r="A500" s="21"/>
      <c r="B500" s="8"/>
      <c r="C500" s="8"/>
      <c r="D500" s="8"/>
      <c r="E500" s="8"/>
      <c r="F500" s="18"/>
      <c r="G500" s="19"/>
      <c r="H500" s="17"/>
      <c r="I500" s="18"/>
      <c r="J500" s="17"/>
      <c r="K500" s="8"/>
      <c r="L500" s="8"/>
      <c r="M500" s="22" t="str">
        <f aca="false">IF(OR(A500="",J500=""),"",N(I500)-N(F500))</f>
        <v/>
      </c>
      <c r="N500" s="23" t="str">
        <f aca="false">IF(M500="","",IF(N(F500)=0,0,G500/F500*M500))</f>
        <v/>
      </c>
      <c r="O500" s="10" t="str">
        <f aca="false">IF(A500="","",IF(OR(H500="",EDATE(H500,12*Settings!$C$7)&lt;=Settings!$C$6),"Due","Not due"))</f>
        <v/>
      </c>
      <c r="P500" s="10" t="str">
        <f aca="false">IF(A500="","",IF(J500="",IF(O500="Due","Not verified - due","Not verified"),IF(M500&lt;&gt;0,"Discrepancy",IF(L500="Working","Verified OK","Verified - "&amp;IF(L500="","condition not noted",L500)))))</f>
        <v/>
      </c>
      <c r="Q500" s="8"/>
    </row>
    <row r="501" customFormat="false" ht="15" hidden="false" customHeight="false" outlineLevel="0" collapsed="false">
      <c r="A501" s="21"/>
      <c r="B501" s="8"/>
      <c r="C501" s="8"/>
      <c r="D501" s="8"/>
      <c r="E501" s="8"/>
      <c r="F501" s="18"/>
      <c r="G501" s="19"/>
      <c r="H501" s="17"/>
      <c r="I501" s="18"/>
      <c r="J501" s="17"/>
      <c r="K501" s="8"/>
      <c r="L501" s="8"/>
      <c r="M501" s="22" t="str">
        <f aca="false">IF(OR(A501="",J501=""),"",N(I501)-N(F501))</f>
        <v/>
      </c>
      <c r="N501" s="23" t="str">
        <f aca="false">IF(M501="","",IF(N(F501)=0,0,G501/F501*M501))</f>
        <v/>
      </c>
      <c r="O501" s="10" t="str">
        <f aca="false">IF(A501="","",IF(OR(H501="",EDATE(H501,12*Settings!$C$7)&lt;=Settings!$C$6),"Due","Not due"))</f>
        <v/>
      </c>
      <c r="P501" s="10" t="str">
        <f aca="false">IF(A501="","",IF(J501="",IF(O501="Due","Not verified - due","Not verified"),IF(M501&lt;&gt;0,"Discrepancy",IF(L501="Working","Verified OK","Verified - "&amp;IF(L501="","condition not noted",L501)))))</f>
        <v/>
      </c>
      <c r="Q501" s="8"/>
    </row>
    <row r="502" customFormat="false" ht="15" hidden="false" customHeight="false" outlineLevel="0" collapsed="false">
      <c r="A502" s="21"/>
      <c r="B502" s="8"/>
      <c r="C502" s="8"/>
      <c r="D502" s="8"/>
      <c r="E502" s="8"/>
      <c r="F502" s="18"/>
      <c r="G502" s="19"/>
      <c r="H502" s="17"/>
      <c r="I502" s="18"/>
      <c r="J502" s="17"/>
      <c r="K502" s="8"/>
      <c r="L502" s="8"/>
      <c r="M502" s="22" t="str">
        <f aca="false">IF(OR(A502="",J502=""),"",N(I502)-N(F502))</f>
        <v/>
      </c>
      <c r="N502" s="23" t="str">
        <f aca="false">IF(M502="","",IF(N(F502)=0,0,G502/F502*M502))</f>
        <v/>
      </c>
      <c r="O502" s="10" t="str">
        <f aca="false">IF(A502="","",IF(OR(H502="",EDATE(H502,12*Settings!$C$7)&lt;=Settings!$C$6),"Due","Not due"))</f>
        <v/>
      </c>
      <c r="P502" s="10" t="str">
        <f aca="false">IF(A502="","",IF(J502="",IF(O502="Due","Not verified - due","Not verified"),IF(M502&lt;&gt;0,"Discrepancy",IF(L502="Working","Verified OK","Verified - "&amp;IF(L502="","condition not noted",L502)))))</f>
        <v/>
      </c>
      <c r="Q502" s="8"/>
    </row>
    <row r="503" customFormat="false" ht="15" hidden="false" customHeight="false" outlineLevel="0" collapsed="false">
      <c r="A503" s="21"/>
      <c r="B503" s="8"/>
      <c r="C503" s="8"/>
      <c r="D503" s="8"/>
      <c r="E503" s="8"/>
      <c r="F503" s="18"/>
      <c r="G503" s="19"/>
      <c r="H503" s="17"/>
      <c r="I503" s="18"/>
      <c r="J503" s="17"/>
      <c r="K503" s="8"/>
      <c r="L503" s="8"/>
      <c r="M503" s="22" t="str">
        <f aca="false">IF(OR(A503="",J503=""),"",N(I503)-N(F503))</f>
        <v/>
      </c>
      <c r="N503" s="23" t="str">
        <f aca="false">IF(M503="","",IF(N(F503)=0,0,G503/F503*M503))</f>
        <v/>
      </c>
      <c r="O503" s="10" t="str">
        <f aca="false">IF(A503="","",IF(OR(H503="",EDATE(H503,12*Settings!$C$7)&lt;=Settings!$C$6),"Due","Not due"))</f>
        <v/>
      </c>
      <c r="P503" s="10" t="str">
        <f aca="false">IF(A503="","",IF(J503="",IF(O503="Due","Not verified - due","Not verified"),IF(M503&lt;&gt;0,"Discrepancy",IF(L503="Working","Verified OK","Verified - "&amp;IF(L503="","condition not noted",L503)))))</f>
        <v/>
      </c>
      <c r="Q503" s="8"/>
    </row>
    <row r="504" customFormat="false" ht="15" hidden="false" customHeight="false" outlineLevel="0" collapsed="false">
      <c r="A504" s="21"/>
      <c r="B504" s="8"/>
      <c r="C504" s="8"/>
      <c r="D504" s="8"/>
      <c r="E504" s="8"/>
      <c r="F504" s="18"/>
      <c r="G504" s="19"/>
      <c r="H504" s="17"/>
      <c r="I504" s="18"/>
      <c r="J504" s="17"/>
      <c r="K504" s="8"/>
      <c r="L504" s="8"/>
      <c r="M504" s="22" t="str">
        <f aca="false">IF(OR(A504="",J504=""),"",N(I504)-N(F504))</f>
        <v/>
      </c>
      <c r="N504" s="23" t="str">
        <f aca="false">IF(M504="","",IF(N(F504)=0,0,G504/F504*M504))</f>
        <v/>
      </c>
      <c r="O504" s="10" t="str">
        <f aca="false">IF(A504="","",IF(OR(H504="",EDATE(H504,12*Settings!$C$7)&lt;=Settings!$C$6),"Due","Not due"))</f>
        <v/>
      </c>
      <c r="P504" s="10" t="str">
        <f aca="false">IF(A504="","",IF(J504="",IF(O504="Due","Not verified - due","Not verified"),IF(M504&lt;&gt;0,"Discrepancy",IF(L504="Working","Verified OK","Verified - "&amp;IF(L504="","condition not noted",L504)))))</f>
        <v/>
      </c>
      <c r="Q504" s="8"/>
    </row>
    <row r="505" customFormat="false" ht="15" hidden="false" customHeight="false" outlineLevel="0" collapsed="false">
      <c r="A505" s="21"/>
      <c r="B505" s="8"/>
      <c r="C505" s="8"/>
      <c r="D505" s="8"/>
      <c r="E505" s="8"/>
      <c r="F505" s="18"/>
      <c r="G505" s="19"/>
      <c r="H505" s="17"/>
      <c r="I505" s="18"/>
      <c r="J505" s="17"/>
      <c r="K505" s="8"/>
      <c r="L505" s="8"/>
      <c r="M505" s="22" t="str">
        <f aca="false">IF(OR(A505="",J505=""),"",N(I505)-N(F505))</f>
        <v/>
      </c>
      <c r="N505" s="23" t="str">
        <f aca="false">IF(M505="","",IF(N(F505)=0,0,G505/F505*M505))</f>
        <v/>
      </c>
      <c r="O505" s="10" t="str">
        <f aca="false">IF(A505="","",IF(OR(H505="",EDATE(H505,12*Settings!$C$7)&lt;=Settings!$C$6),"Due","Not due"))</f>
        <v/>
      </c>
      <c r="P505" s="10" t="str">
        <f aca="false">IF(A505="","",IF(J505="",IF(O505="Due","Not verified - due","Not verified"),IF(M505&lt;&gt;0,"Discrepancy",IF(L505="Working","Verified OK","Verified - "&amp;IF(L505="","condition not noted",L505)))))</f>
        <v/>
      </c>
      <c r="Q505" s="8"/>
    </row>
    <row r="506" customFormat="false" ht="15" hidden="false" customHeight="false" outlineLevel="0" collapsed="false">
      <c r="A506" s="21"/>
      <c r="B506" s="8"/>
      <c r="C506" s="8"/>
      <c r="D506" s="8"/>
      <c r="E506" s="8"/>
      <c r="F506" s="18"/>
      <c r="G506" s="19"/>
      <c r="H506" s="17"/>
      <c r="I506" s="18"/>
      <c r="J506" s="17"/>
      <c r="K506" s="8"/>
      <c r="L506" s="8"/>
      <c r="M506" s="22" t="str">
        <f aca="false">IF(OR(A506="",J506=""),"",N(I506)-N(F506))</f>
        <v/>
      </c>
      <c r="N506" s="23" t="str">
        <f aca="false">IF(M506="","",IF(N(F506)=0,0,G506/F506*M506))</f>
        <v/>
      </c>
      <c r="O506" s="10" t="str">
        <f aca="false">IF(A506="","",IF(OR(H506="",EDATE(H506,12*Settings!$C$7)&lt;=Settings!$C$6),"Due","Not due"))</f>
        <v/>
      </c>
      <c r="P506" s="10" t="str">
        <f aca="false">IF(A506="","",IF(J506="",IF(O506="Due","Not verified - due","Not verified"),IF(M506&lt;&gt;0,"Discrepancy",IF(L506="Working","Verified OK","Verified - "&amp;IF(L506="","condition not noted",L506)))))</f>
        <v/>
      </c>
      <c r="Q506" s="8"/>
    </row>
    <row r="507" customFormat="false" ht="15" hidden="false" customHeight="false" outlineLevel="0" collapsed="false">
      <c r="A507" s="21"/>
      <c r="B507" s="8"/>
      <c r="C507" s="8"/>
      <c r="D507" s="8"/>
      <c r="E507" s="8"/>
      <c r="F507" s="18"/>
      <c r="G507" s="19"/>
      <c r="H507" s="17"/>
      <c r="I507" s="18"/>
      <c r="J507" s="17"/>
      <c r="K507" s="8"/>
      <c r="L507" s="8"/>
      <c r="M507" s="22" t="str">
        <f aca="false">IF(OR(A507="",J507=""),"",N(I507)-N(F507))</f>
        <v/>
      </c>
      <c r="N507" s="23" t="str">
        <f aca="false">IF(M507="","",IF(N(F507)=0,0,G507/F507*M507))</f>
        <v/>
      </c>
      <c r="O507" s="10" t="str">
        <f aca="false">IF(A507="","",IF(OR(H507="",EDATE(H507,12*Settings!$C$7)&lt;=Settings!$C$6),"Due","Not due"))</f>
        <v/>
      </c>
      <c r="P507" s="10" t="str">
        <f aca="false">IF(A507="","",IF(J507="",IF(O507="Due","Not verified - due","Not verified"),IF(M507&lt;&gt;0,"Discrepancy",IF(L507="Working","Verified OK","Verified - "&amp;IF(L507="","condition not noted",L507)))))</f>
        <v/>
      </c>
      <c r="Q507" s="8"/>
    </row>
    <row r="508" customFormat="false" ht="15" hidden="false" customHeight="false" outlineLevel="0" collapsed="false">
      <c r="A508" s="21"/>
      <c r="B508" s="8"/>
      <c r="C508" s="8"/>
      <c r="D508" s="8"/>
      <c r="E508" s="8"/>
      <c r="F508" s="18"/>
      <c r="G508" s="19"/>
      <c r="H508" s="17"/>
      <c r="I508" s="18"/>
      <c r="J508" s="17"/>
      <c r="K508" s="8"/>
      <c r="L508" s="8"/>
      <c r="M508" s="22" t="str">
        <f aca="false">IF(OR(A508="",J508=""),"",N(I508)-N(F508))</f>
        <v/>
      </c>
      <c r="N508" s="23" t="str">
        <f aca="false">IF(M508="","",IF(N(F508)=0,0,G508/F508*M508))</f>
        <v/>
      </c>
      <c r="O508" s="10" t="str">
        <f aca="false">IF(A508="","",IF(OR(H508="",EDATE(H508,12*Settings!$C$7)&lt;=Settings!$C$6),"Due","Not due"))</f>
        <v/>
      </c>
      <c r="P508" s="10" t="str">
        <f aca="false">IF(A508="","",IF(J508="",IF(O508="Due","Not verified - due","Not verified"),IF(M508&lt;&gt;0,"Discrepancy",IF(L508="Working","Verified OK","Verified - "&amp;IF(L508="","condition not noted",L508)))))</f>
        <v/>
      </c>
      <c r="Q508" s="8"/>
    </row>
  </sheetData>
  <conditionalFormatting sqref="P9:P508">
    <cfRule type="expression" priority="2" aboveAverage="0" equalAverage="0" bottom="0" percent="0" rank="0" text="" dxfId="0">
      <formula>P9="Verified OK"</formula>
    </cfRule>
    <cfRule type="expression" priority="3" aboveAverage="0" equalAverage="0" bottom="0" percent="0" rank="0" text="" dxfId="1">
      <formula>OR(P9="Discrepancy",P9="Not verified - due")</formula>
    </cfRule>
    <cfRule type="expression" priority="4" aboveAverage="0" equalAverage="0" bottom="0" percent="0" rank="0" text="" dxfId="2">
      <formula>LEFT(P9,11)="Verified - "</formula>
    </cfRule>
  </conditionalFormatting>
  <dataValidations count="1">
    <dataValidation allowBlank="true" error="Pick a value from the list" errorStyle="stop" errorTitle="Invalid entry" operator="between" showDropDown="false" showErrorMessage="false" showInputMessage="false" sqref="L9:L508" type="list">
      <formula1>"Working,Idle,Damaged,Not found"</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5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7" topLeftCell="B8" activePane="bottomRight" state="frozen"/>
      <selection pane="topLeft" activeCell="A1" activeCellId="0" sqref="A1"/>
      <selection pane="topRight" activeCell="B1" activeCellId="0" sqref="B1"/>
      <selection pane="bottomLeft" activeCell="A8" activeCellId="0" sqref="A8"/>
      <selection pane="bottomRigh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5"/>
    <col collapsed="false" customWidth="true" hidden="false" outlineLevel="0" max="3" min="3" style="0" width="34"/>
    <col collapsed="false" customWidth="true" hidden="false" outlineLevel="0" max="4" min="4" style="0" width="16"/>
    <col collapsed="false" customWidth="true" hidden="false" outlineLevel="0" max="5" min="5" style="0" width="12"/>
    <col collapsed="false" customWidth="true" hidden="false" outlineLevel="0" max="6" min="6" style="0" width="40"/>
    <col collapsed="false" customWidth="true" hidden="false" outlineLevel="0" max="7" min="7" style="0" width="12"/>
    <col collapsed="false" customWidth="true" hidden="false" outlineLevel="0" max="8" min="8" style="0" width="26"/>
  </cols>
  <sheetData>
    <row r="1" customFormat="false" ht="17.35" hidden="false" customHeight="false" outlineLevel="0" collapsed="false">
      <c r="A1" s="15" t="s">
        <v>99</v>
      </c>
    </row>
    <row r="2" customFormat="false" ht="15" hidden="false" customHeight="false" outlineLevel="0" collapsed="false">
      <c r="A2" s="16" t="s">
        <v>43</v>
      </c>
    </row>
    <row r="7" customFormat="false" ht="43.5" hidden="false" customHeight="true" outlineLevel="0" collapsed="false">
      <c r="A7" s="20" t="s">
        <v>100</v>
      </c>
      <c r="B7" s="20" t="s">
        <v>101</v>
      </c>
      <c r="C7" s="20" t="s">
        <v>102</v>
      </c>
      <c r="D7" s="20" t="s">
        <v>103</v>
      </c>
      <c r="E7" s="20" t="s">
        <v>104</v>
      </c>
      <c r="F7" s="20" t="s">
        <v>105</v>
      </c>
      <c r="G7" s="20" t="s">
        <v>106</v>
      </c>
      <c r="H7" s="20" t="s">
        <v>65</v>
      </c>
    </row>
    <row r="8" customFormat="false" ht="15" hidden="false" customHeight="false" outlineLevel="0" collapsed="false">
      <c r="A8" s="8" t="s">
        <v>107</v>
      </c>
      <c r="B8" s="19" t="n">
        <v>18500000</v>
      </c>
      <c r="C8" s="8" t="s">
        <v>45</v>
      </c>
      <c r="D8" s="8" t="s">
        <v>108</v>
      </c>
      <c r="E8" s="17" t="n">
        <v>43617</v>
      </c>
      <c r="F8" s="8"/>
      <c r="G8" s="8" t="s">
        <v>109</v>
      </c>
      <c r="H8" s="10" t="str">
        <f aca="false">IF(A8="","",IF(AND(UPPER(TRIM(C8))=UPPER(TRIM(Settings!$C$5)),G8="Yes"),"OK",IF(F8="","Disclose: reason missing","Disclose under 3(i)(c)")))</f>
        <v>OK</v>
      </c>
    </row>
    <row r="9" customFormat="false" ht="15" hidden="false" customHeight="false" outlineLevel="0" collapsed="false">
      <c r="A9" s="8" t="s">
        <v>110</v>
      </c>
      <c r="B9" s="19" t="n">
        <v>7200000</v>
      </c>
      <c r="C9" s="8" t="s">
        <v>111</v>
      </c>
      <c r="D9" s="8" t="s">
        <v>108</v>
      </c>
      <c r="E9" s="17" t="n">
        <v>43876</v>
      </c>
      <c r="F9" s="8" t="s">
        <v>112</v>
      </c>
      <c r="G9" s="8" t="s">
        <v>108</v>
      </c>
      <c r="H9" s="10" t="str">
        <f aca="false">IF(A9="","",IF(AND(UPPER(TRIM(C9))=UPPER(TRIM(Settings!$C$5)),G9="Yes"),"OK",IF(F9="","Disclose: reason missing","Disclose under 3(i)(c)")))</f>
        <v>Disclose under 3(i)(c)</v>
      </c>
    </row>
    <row r="10" customFormat="false" ht="15" hidden="false" customHeight="false" outlineLevel="0" collapsed="false">
      <c r="A10" s="8"/>
      <c r="B10" s="19"/>
      <c r="C10" s="8"/>
      <c r="D10" s="8"/>
      <c r="E10" s="17"/>
      <c r="F10" s="8"/>
      <c r="G10" s="8"/>
      <c r="H10" s="10" t="str">
        <f aca="false">IF(A10="","",IF(AND(UPPER(TRIM(C10))=UPPER(TRIM(Settings!$C$5)),G10="Yes"),"OK",IF(F10="","Disclose: reason missing","Disclose under 3(i)(c)")))</f>
        <v/>
      </c>
    </row>
    <row r="11" customFormat="false" ht="15" hidden="false" customHeight="false" outlineLevel="0" collapsed="false">
      <c r="A11" s="8"/>
      <c r="B11" s="19"/>
      <c r="C11" s="8"/>
      <c r="D11" s="8"/>
      <c r="E11" s="17"/>
      <c r="F11" s="8"/>
      <c r="G11" s="8"/>
      <c r="H11" s="10" t="str">
        <f aca="false">IF(A11="","",IF(AND(UPPER(TRIM(C11))=UPPER(TRIM(Settings!$C$5)),G11="Yes"),"OK",IF(F11="","Disclose: reason missing","Disclose under 3(i)(c)")))</f>
        <v/>
      </c>
    </row>
    <row r="12" customFormat="false" ht="15" hidden="false" customHeight="false" outlineLevel="0" collapsed="false">
      <c r="A12" s="8"/>
      <c r="B12" s="19"/>
      <c r="C12" s="8"/>
      <c r="D12" s="8"/>
      <c r="E12" s="17"/>
      <c r="F12" s="8"/>
      <c r="G12" s="8"/>
      <c r="H12" s="10" t="str">
        <f aca="false">IF(A12="","",IF(AND(UPPER(TRIM(C12))=UPPER(TRIM(Settings!$C$5)),G12="Yes"),"OK",IF(F12="","Disclose: reason missing","Disclose under 3(i)(c)")))</f>
        <v/>
      </c>
    </row>
    <row r="13" customFormat="false" ht="15" hidden="false" customHeight="false" outlineLevel="0" collapsed="false">
      <c r="A13" s="8"/>
      <c r="B13" s="19"/>
      <c r="C13" s="8"/>
      <c r="D13" s="8"/>
      <c r="E13" s="17"/>
      <c r="F13" s="8"/>
      <c r="G13" s="8"/>
      <c r="H13" s="10" t="str">
        <f aca="false">IF(A13="","",IF(AND(UPPER(TRIM(C13))=UPPER(TRIM(Settings!$C$5)),G13="Yes"),"OK",IF(F13="","Disclose: reason missing","Disclose under 3(i)(c)")))</f>
        <v/>
      </c>
    </row>
    <row r="14" customFormat="false" ht="15" hidden="false" customHeight="false" outlineLevel="0" collapsed="false">
      <c r="A14" s="8"/>
      <c r="B14" s="19"/>
      <c r="C14" s="8"/>
      <c r="D14" s="8"/>
      <c r="E14" s="17"/>
      <c r="F14" s="8"/>
      <c r="G14" s="8"/>
      <c r="H14" s="10" t="str">
        <f aca="false">IF(A14="","",IF(AND(UPPER(TRIM(C14))=UPPER(TRIM(Settings!$C$5)),G14="Yes"),"OK",IF(F14="","Disclose: reason missing","Disclose under 3(i)(c)")))</f>
        <v/>
      </c>
    </row>
    <row r="15" customFormat="false" ht="15" hidden="false" customHeight="false" outlineLevel="0" collapsed="false">
      <c r="A15" s="8"/>
      <c r="B15" s="19"/>
      <c r="C15" s="8"/>
      <c r="D15" s="8"/>
      <c r="E15" s="17"/>
      <c r="F15" s="8"/>
      <c r="G15" s="8"/>
      <c r="H15" s="10" t="str">
        <f aca="false">IF(A15="","",IF(AND(UPPER(TRIM(C15))=UPPER(TRIM(Settings!$C$5)),G15="Yes"),"OK",IF(F15="","Disclose: reason missing","Disclose under 3(i)(c)")))</f>
        <v/>
      </c>
    </row>
    <row r="16" customFormat="false" ht="15" hidden="false" customHeight="false" outlineLevel="0" collapsed="false">
      <c r="A16" s="8"/>
      <c r="B16" s="19"/>
      <c r="C16" s="8"/>
      <c r="D16" s="8"/>
      <c r="E16" s="17"/>
      <c r="F16" s="8"/>
      <c r="G16" s="8"/>
      <c r="H16" s="10" t="str">
        <f aca="false">IF(A16="","",IF(AND(UPPER(TRIM(C16))=UPPER(TRIM(Settings!$C$5)),G16="Yes"),"OK",IF(F16="","Disclose: reason missing","Disclose under 3(i)(c)")))</f>
        <v/>
      </c>
    </row>
    <row r="17" customFormat="false" ht="15" hidden="false" customHeight="false" outlineLevel="0" collapsed="false">
      <c r="A17" s="8"/>
      <c r="B17" s="19"/>
      <c r="C17" s="8"/>
      <c r="D17" s="8"/>
      <c r="E17" s="17"/>
      <c r="F17" s="8"/>
      <c r="G17" s="8"/>
      <c r="H17" s="10" t="str">
        <f aca="false">IF(A17="","",IF(AND(UPPER(TRIM(C17))=UPPER(TRIM(Settings!$C$5)),G17="Yes"),"OK",IF(F17="","Disclose: reason missing","Disclose under 3(i)(c)")))</f>
        <v/>
      </c>
    </row>
    <row r="18" customFormat="false" ht="15" hidden="false" customHeight="false" outlineLevel="0" collapsed="false">
      <c r="A18" s="8"/>
      <c r="B18" s="19"/>
      <c r="C18" s="8"/>
      <c r="D18" s="8"/>
      <c r="E18" s="17"/>
      <c r="F18" s="8"/>
      <c r="G18" s="8"/>
      <c r="H18" s="10" t="str">
        <f aca="false">IF(A18="","",IF(AND(UPPER(TRIM(C18))=UPPER(TRIM(Settings!$C$5)),G18="Yes"),"OK",IF(F18="","Disclose: reason missing","Disclose under 3(i)(c)")))</f>
        <v/>
      </c>
    </row>
    <row r="19" customFormat="false" ht="15" hidden="false" customHeight="false" outlineLevel="0" collapsed="false">
      <c r="A19" s="8"/>
      <c r="B19" s="19"/>
      <c r="C19" s="8"/>
      <c r="D19" s="8"/>
      <c r="E19" s="17"/>
      <c r="F19" s="8"/>
      <c r="G19" s="8"/>
      <c r="H19" s="10" t="str">
        <f aca="false">IF(A19="","",IF(AND(UPPER(TRIM(C19))=UPPER(TRIM(Settings!$C$5)),G19="Yes"),"OK",IF(F19="","Disclose: reason missing","Disclose under 3(i)(c)")))</f>
        <v/>
      </c>
    </row>
    <row r="20" customFormat="false" ht="15" hidden="false" customHeight="false" outlineLevel="0" collapsed="false">
      <c r="A20" s="8"/>
      <c r="B20" s="19"/>
      <c r="C20" s="8"/>
      <c r="D20" s="8"/>
      <c r="E20" s="17"/>
      <c r="F20" s="8"/>
      <c r="G20" s="8"/>
      <c r="H20" s="10" t="str">
        <f aca="false">IF(A20="","",IF(AND(UPPER(TRIM(C20))=UPPER(TRIM(Settings!$C$5)),G20="Yes"),"OK",IF(F20="","Disclose: reason missing","Disclose under 3(i)(c)")))</f>
        <v/>
      </c>
    </row>
    <row r="21" customFormat="false" ht="15" hidden="false" customHeight="false" outlineLevel="0" collapsed="false">
      <c r="A21" s="8"/>
      <c r="B21" s="19"/>
      <c r="C21" s="8"/>
      <c r="D21" s="8"/>
      <c r="E21" s="17"/>
      <c r="F21" s="8"/>
      <c r="G21" s="8"/>
      <c r="H21" s="10" t="str">
        <f aca="false">IF(A21="","",IF(AND(UPPER(TRIM(C21))=UPPER(TRIM(Settings!$C$5)),G21="Yes"),"OK",IF(F21="","Disclose: reason missing","Disclose under 3(i)(c)")))</f>
        <v/>
      </c>
    </row>
    <row r="22" customFormat="false" ht="15" hidden="false" customHeight="false" outlineLevel="0" collapsed="false">
      <c r="A22" s="8"/>
      <c r="B22" s="19"/>
      <c r="C22" s="8"/>
      <c r="D22" s="8"/>
      <c r="E22" s="17"/>
      <c r="F22" s="8"/>
      <c r="G22" s="8"/>
      <c r="H22" s="10" t="str">
        <f aca="false">IF(A22="","",IF(AND(UPPER(TRIM(C22))=UPPER(TRIM(Settings!$C$5)),G22="Yes"),"OK",IF(F22="","Disclose: reason missing","Disclose under 3(i)(c)")))</f>
        <v/>
      </c>
    </row>
    <row r="23" customFormat="false" ht="15" hidden="false" customHeight="false" outlineLevel="0" collapsed="false">
      <c r="A23" s="8"/>
      <c r="B23" s="19"/>
      <c r="C23" s="8"/>
      <c r="D23" s="8"/>
      <c r="E23" s="17"/>
      <c r="F23" s="8"/>
      <c r="G23" s="8"/>
      <c r="H23" s="10" t="str">
        <f aca="false">IF(A23="","",IF(AND(UPPER(TRIM(C23))=UPPER(TRIM(Settings!$C$5)),G23="Yes"),"OK",IF(F23="","Disclose: reason missing","Disclose under 3(i)(c)")))</f>
        <v/>
      </c>
    </row>
    <row r="24" customFormat="false" ht="15" hidden="false" customHeight="false" outlineLevel="0" collapsed="false">
      <c r="A24" s="8"/>
      <c r="B24" s="19"/>
      <c r="C24" s="8"/>
      <c r="D24" s="8"/>
      <c r="E24" s="17"/>
      <c r="F24" s="8"/>
      <c r="G24" s="8"/>
      <c r="H24" s="10" t="str">
        <f aca="false">IF(A24="","",IF(AND(UPPER(TRIM(C24))=UPPER(TRIM(Settings!$C$5)),G24="Yes"),"OK",IF(F24="","Disclose: reason missing","Disclose under 3(i)(c)")))</f>
        <v/>
      </c>
    </row>
    <row r="25" customFormat="false" ht="15" hidden="false" customHeight="false" outlineLevel="0" collapsed="false">
      <c r="A25" s="8"/>
      <c r="B25" s="19"/>
      <c r="C25" s="8"/>
      <c r="D25" s="8"/>
      <c r="E25" s="17"/>
      <c r="F25" s="8"/>
      <c r="G25" s="8"/>
      <c r="H25" s="10" t="str">
        <f aca="false">IF(A25="","",IF(AND(UPPER(TRIM(C25))=UPPER(TRIM(Settings!$C$5)),G25="Yes"),"OK",IF(F25="","Disclose: reason missing","Disclose under 3(i)(c)")))</f>
        <v/>
      </c>
    </row>
    <row r="26" customFormat="false" ht="15" hidden="false" customHeight="false" outlineLevel="0" collapsed="false">
      <c r="A26" s="8"/>
      <c r="B26" s="19"/>
      <c r="C26" s="8"/>
      <c r="D26" s="8"/>
      <c r="E26" s="17"/>
      <c r="F26" s="8"/>
      <c r="G26" s="8"/>
      <c r="H26" s="10" t="str">
        <f aca="false">IF(A26="","",IF(AND(UPPER(TRIM(C26))=UPPER(TRIM(Settings!$C$5)),G26="Yes"),"OK",IF(F26="","Disclose: reason missing","Disclose under 3(i)(c)")))</f>
        <v/>
      </c>
    </row>
    <row r="27" customFormat="false" ht="15" hidden="false" customHeight="false" outlineLevel="0" collapsed="false">
      <c r="A27" s="8"/>
      <c r="B27" s="19"/>
      <c r="C27" s="8"/>
      <c r="D27" s="8"/>
      <c r="E27" s="17"/>
      <c r="F27" s="8"/>
      <c r="G27" s="8"/>
      <c r="H27" s="10" t="str">
        <f aca="false">IF(A27="","",IF(AND(UPPER(TRIM(C27))=UPPER(TRIM(Settings!$C$5)),G27="Yes"),"OK",IF(F27="","Disclose: reason missing","Disclose under 3(i)(c)")))</f>
        <v/>
      </c>
    </row>
    <row r="28" customFormat="false" ht="15" hidden="false" customHeight="false" outlineLevel="0" collapsed="false">
      <c r="A28" s="8"/>
      <c r="B28" s="19"/>
      <c r="C28" s="8"/>
      <c r="D28" s="8"/>
      <c r="E28" s="17"/>
      <c r="F28" s="8"/>
      <c r="G28" s="8"/>
      <c r="H28" s="10" t="str">
        <f aca="false">IF(A28="","",IF(AND(UPPER(TRIM(C28))=UPPER(TRIM(Settings!$C$5)),G28="Yes"),"OK",IF(F28="","Disclose: reason missing","Disclose under 3(i)(c)")))</f>
        <v/>
      </c>
    </row>
    <row r="29" customFormat="false" ht="15" hidden="false" customHeight="false" outlineLevel="0" collapsed="false">
      <c r="A29" s="8"/>
      <c r="B29" s="19"/>
      <c r="C29" s="8"/>
      <c r="D29" s="8"/>
      <c r="E29" s="17"/>
      <c r="F29" s="8"/>
      <c r="G29" s="8"/>
      <c r="H29" s="10" t="str">
        <f aca="false">IF(A29="","",IF(AND(UPPER(TRIM(C29))=UPPER(TRIM(Settings!$C$5)),G29="Yes"),"OK",IF(F29="","Disclose: reason missing","Disclose under 3(i)(c)")))</f>
        <v/>
      </c>
    </row>
    <row r="30" customFormat="false" ht="15" hidden="false" customHeight="false" outlineLevel="0" collapsed="false">
      <c r="A30" s="8"/>
      <c r="B30" s="19"/>
      <c r="C30" s="8"/>
      <c r="D30" s="8"/>
      <c r="E30" s="17"/>
      <c r="F30" s="8"/>
      <c r="G30" s="8"/>
      <c r="H30" s="10" t="str">
        <f aca="false">IF(A30="","",IF(AND(UPPER(TRIM(C30))=UPPER(TRIM(Settings!$C$5)),G30="Yes"),"OK",IF(F30="","Disclose: reason missing","Disclose under 3(i)(c)")))</f>
        <v/>
      </c>
    </row>
    <row r="31" customFormat="false" ht="15" hidden="false" customHeight="false" outlineLevel="0" collapsed="false">
      <c r="A31" s="8"/>
      <c r="B31" s="19"/>
      <c r="C31" s="8"/>
      <c r="D31" s="8"/>
      <c r="E31" s="17"/>
      <c r="F31" s="8"/>
      <c r="G31" s="8"/>
      <c r="H31" s="10" t="str">
        <f aca="false">IF(A31="","",IF(AND(UPPER(TRIM(C31))=UPPER(TRIM(Settings!$C$5)),G31="Yes"),"OK",IF(F31="","Disclose: reason missing","Disclose under 3(i)(c)")))</f>
        <v/>
      </c>
    </row>
    <row r="32" customFormat="false" ht="15" hidden="false" customHeight="false" outlineLevel="0" collapsed="false">
      <c r="A32" s="8"/>
      <c r="B32" s="19"/>
      <c r="C32" s="8"/>
      <c r="D32" s="8"/>
      <c r="E32" s="17"/>
      <c r="F32" s="8"/>
      <c r="G32" s="8"/>
      <c r="H32" s="10" t="str">
        <f aca="false">IF(A32="","",IF(AND(UPPER(TRIM(C32))=UPPER(TRIM(Settings!$C$5)),G32="Yes"),"OK",IF(F32="","Disclose: reason missing","Disclose under 3(i)(c)")))</f>
        <v/>
      </c>
    </row>
    <row r="33" customFormat="false" ht="15" hidden="false" customHeight="false" outlineLevel="0" collapsed="false">
      <c r="A33" s="8"/>
      <c r="B33" s="19"/>
      <c r="C33" s="8"/>
      <c r="D33" s="8"/>
      <c r="E33" s="17"/>
      <c r="F33" s="8"/>
      <c r="G33" s="8"/>
      <c r="H33" s="10" t="str">
        <f aca="false">IF(A33="","",IF(AND(UPPER(TRIM(C33))=UPPER(TRIM(Settings!$C$5)),G33="Yes"),"OK",IF(F33="","Disclose: reason missing","Disclose under 3(i)(c)")))</f>
        <v/>
      </c>
    </row>
    <row r="34" customFormat="false" ht="15" hidden="false" customHeight="false" outlineLevel="0" collapsed="false">
      <c r="A34" s="8"/>
      <c r="B34" s="19"/>
      <c r="C34" s="8"/>
      <c r="D34" s="8"/>
      <c r="E34" s="17"/>
      <c r="F34" s="8"/>
      <c r="G34" s="8"/>
      <c r="H34" s="10" t="str">
        <f aca="false">IF(A34="","",IF(AND(UPPER(TRIM(C34))=UPPER(TRIM(Settings!$C$5)),G34="Yes"),"OK",IF(F34="","Disclose: reason missing","Disclose under 3(i)(c)")))</f>
        <v/>
      </c>
    </row>
    <row r="35" customFormat="false" ht="15" hidden="false" customHeight="false" outlineLevel="0" collapsed="false">
      <c r="A35" s="8"/>
      <c r="B35" s="19"/>
      <c r="C35" s="8"/>
      <c r="D35" s="8"/>
      <c r="E35" s="17"/>
      <c r="F35" s="8"/>
      <c r="G35" s="8"/>
      <c r="H35" s="10" t="str">
        <f aca="false">IF(A35="","",IF(AND(UPPER(TRIM(C35))=UPPER(TRIM(Settings!$C$5)),G35="Yes"),"OK",IF(F35="","Disclose: reason missing","Disclose under 3(i)(c)")))</f>
        <v/>
      </c>
    </row>
    <row r="36" customFormat="false" ht="15" hidden="false" customHeight="false" outlineLevel="0" collapsed="false">
      <c r="A36" s="8"/>
      <c r="B36" s="19"/>
      <c r="C36" s="8"/>
      <c r="D36" s="8"/>
      <c r="E36" s="17"/>
      <c r="F36" s="8"/>
      <c r="G36" s="8"/>
      <c r="H36" s="10" t="str">
        <f aca="false">IF(A36="","",IF(AND(UPPER(TRIM(C36))=UPPER(TRIM(Settings!$C$5)),G36="Yes"),"OK",IF(F36="","Disclose: reason missing","Disclose under 3(i)(c)")))</f>
        <v/>
      </c>
    </row>
    <row r="37" customFormat="false" ht="15" hidden="false" customHeight="false" outlineLevel="0" collapsed="false">
      <c r="A37" s="8"/>
      <c r="B37" s="19"/>
      <c r="C37" s="8"/>
      <c r="D37" s="8"/>
      <c r="E37" s="17"/>
      <c r="F37" s="8"/>
      <c r="G37" s="8"/>
      <c r="H37" s="10" t="str">
        <f aca="false">IF(A37="","",IF(AND(UPPER(TRIM(C37))=UPPER(TRIM(Settings!$C$5)),G37="Yes"),"OK",IF(F37="","Disclose: reason missing","Disclose under 3(i)(c)")))</f>
        <v/>
      </c>
    </row>
    <row r="38" customFormat="false" ht="15" hidden="false" customHeight="false" outlineLevel="0" collapsed="false">
      <c r="A38" s="8"/>
      <c r="B38" s="19"/>
      <c r="C38" s="8"/>
      <c r="D38" s="8"/>
      <c r="E38" s="17"/>
      <c r="F38" s="8"/>
      <c r="G38" s="8"/>
      <c r="H38" s="10" t="str">
        <f aca="false">IF(A38="","",IF(AND(UPPER(TRIM(C38))=UPPER(TRIM(Settings!$C$5)),G38="Yes"),"OK",IF(F38="","Disclose: reason missing","Disclose under 3(i)(c)")))</f>
        <v/>
      </c>
    </row>
    <row r="39" customFormat="false" ht="15" hidden="false" customHeight="false" outlineLevel="0" collapsed="false">
      <c r="A39" s="8"/>
      <c r="B39" s="19"/>
      <c r="C39" s="8"/>
      <c r="D39" s="8"/>
      <c r="E39" s="17"/>
      <c r="F39" s="8"/>
      <c r="G39" s="8"/>
      <c r="H39" s="10" t="str">
        <f aca="false">IF(A39="","",IF(AND(UPPER(TRIM(C39))=UPPER(TRIM(Settings!$C$5)),G39="Yes"),"OK",IF(F39="","Disclose: reason missing","Disclose under 3(i)(c)")))</f>
        <v/>
      </c>
    </row>
    <row r="40" customFormat="false" ht="15" hidden="false" customHeight="false" outlineLevel="0" collapsed="false">
      <c r="A40" s="8"/>
      <c r="B40" s="19"/>
      <c r="C40" s="8"/>
      <c r="D40" s="8"/>
      <c r="E40" s="17"/>
      <c r="F40" s="8"/>
      <c r="G40" s="8"/>
      <c r="H40" s="10" t="str">
        <f aca="false">IF(A40="","",IF(AND(UPPER(TRIM(C40))=UPPER(TRIM(Settings!$C$5)),G40="Yes"),"OK",IF(F40="","Disclose: reason missing","Disclose under 3(i)(c)")))</f>
        <v/>
      </c>
    </row>
    <row r="41" customFormat="false" ht="15" hidden="false" customHeight="false" outlineLevel="0" collapsed="false">
      <c r="A41" s="8"/>
      <c r="B41" s="19"/>
      <c r="C41" s="8"/>
      <c r="D41" s="8"/>
      <c r="E41" s="17"/>
      <c r="F41" s="8"/>
      <c r="G41" s="8"/>
      <c r="H41" s="10" t="str">
        <f aca="false">IF(A41="","",IF(AND(UPPER(TRIM(C41))=UPPER(TRIM(Settings!$C$5)),G41="Yes"),"OK",IF(F41="","Disclose: reason missing","Disclose under 3(i)(c)")))</f>
        <v/>
      </c>
    </row>
    <row r="42" customFormat="false" ht="15" hidden="false" customHeight="false" outlineLevel="0" collapsed="false">
      <c r="A42" s="8"/>
      <c r="B42" s="19"/>
      <c r="C42" s="8"/>
      <c r="D42" s="8"/>
      <c r="E42" s="17"/>
      <c r="F42" s="8"/>
      <c r="G42" s="8"/>
      <c r="H42" s="10" t="str">
        <f aca="false">IF(A42="","",IF(AND(UPPER(TRIM(C42))=UPPER(TRIM(Settings!$C$5)),G42="Yes"),"OK",IF(F42="","Disclose: reason missing","Disclose under 3(i)(c)")))</f>
        <v/>
      </c>
    </row>
    <row r="43" customFormat="false" ht="15" hidden="false" customHeight="false" outlineLevel="0" collapsed="false">
      <c r="A43" s="8"/>
      <c r="B43" s="19"/>
      <c r="C43" s="8"/>
      <c r="D43" s="8"/>
      <c r="E43" s="17"/>
      <c r="F43" s="8"/>
      <c r="G43" s="8"/>
      <c r="H43" s="10" t="str">
        <f aca="false">IF(A43="","",IF(AND(UPPER(TRIM(C43))=UPPER(TRIM(Settings!$C$5)),G43="Yes"),"OK",IF(F43="","Disclose: reason missing","Disclose under 3(i)(c)")))</f>
        <v/>
      </c>
    </row>
    <row r="44" customFormat="false" ht="15" hidden="false" customHeight="false" outlineLevel="0" collapsed="false">
      <c r="A44" s="8"/>
      <c r="B44" s="19"/>
      <c r="C44" s="8"/>
      <c r="D44" s="8"/>
      <c r="E44" s="17"/>
      <c r="F44" s="8"/>
      <c r="G44" s="8"/>
      <c r="H44" s="10" t="str">
        <f aca="false">IF(A44="","",IF(AND(UPPER(TRIM(C44))=UPPER(TRIM(Settings!$C$5)),G44="Yes"),"OK",IF(F44="","Disclose: reason missing","Disclose under 3(i)(c)")))</f>
        <v/>
      </c>
    </row>
    <row r="45" customFormat="false" ht="15" hidden="false" customHeight="false" outlineLevel="0" collapsed="false">
      <c r="A45" s="8"/>
      <c r="B45" s="19"/>
      <c r="C45" s="8"/>
      <c r="D45" s="8"/>
      <c r="E45" s="17"/>
      <c r="F45" s="8"/>
      <c r="G45" s="8"/>
      <c r="H45" s="10" t="str">
        <f aca="false">IF(A45="","",IF(AND(UPPER(TRIM(C45))=UPPER(TRIM(Settings!$C$5)),G45="Yes"),"OK",IF(F45="","Disclose: reason missing","Disclose under 3(i)(c)")))</f>
        <v/>
      </c>
    </row>
    <row r="46" customFormat="false" ht="15" hidden="false" customHeight="false" outlineLevel="0" collapsed="false">
      <c r="A46" s="8"/>
      <c r="B46" s="19"/>
      <c r="C46" s="8"/>
      <c r="D46" s="8"/>
      <c r="E46" s="17"/>
      <c r="F46" s="8"/>
      <c r="G46" s="8"/>
      <c r="H46" s="10" t="str">
        <f aca="false">IF(A46="","",IF(AND(UPPER(TRIM(C46))=UPPER(TRIM(Settings!$C$5)),G46="Yes"),"OK",IF(F46="","Disclose: reason missing","Disclose under 3(i)(c)")))</f>
        <v/>
      </c>
    </row>
    <row r="47" customFormat="false" ht="15" hidden="false" customHeight="false" outlineLevel="0" collapsed="false">
      <c r="A47" s="8"/>
      <c r="B47" s="19"/>
      <c r="C47" s="8"/>
      <c r="D47" s="8"/>
      <c r="E47" s="17"/>
      <c r="F47" s="8"/>
      <c r="G47" s="8"/>
      <c r="H47" s="10" t="str">
        <f aca="false">IF(A47="","",IF(AND(UPPER(TRIM(C47))=UPPER(TRIM(Settings!$C$5)),G47="Yes"),"OK",IF(F47="","Disclose: reason missing","Disclose under 3(i)(c)")))</f>
        <v/>
      </c>
    </row>
    <row r="48" customFormat="false" ht="15" hidden="false" customHeight="false" outlineLevel="0" collapsed="false">
      <c r="A48" s="8"/>
      <c r="B48" s="19"/>
      <c r="C48" s="8"/>
      <c r="D48" s="8"/>
      <c r="E48" s="17"/>
      <c r="F48" s="8"/>
      <c r="G48" s="8"/>
      <c r="H48" s="10" t="str">
        <f aca="false">IF(A48="","",IF(AND(UPPER(TRIM(C48))=UPPER(TRIM(Settings!$C$5)),G48="Yes"),"OK",IF(F48="","Disclose: reason missing","Disclose under 3(i)(c)")))</f>
        <v/>
      </c>
    </row>
    <row r="49" customFormat="false" ht="15" hidden="false" customHeight="false" outlineLevel="0" collapsed="false">
      <c r="A49" s="8"/>
      <c r="B49" s="19"/>
      <c r="C49" s="8"/>
      <c r="D49" s="8"/>
      <c r="E49" s="17"/>
      <c r="F49" s="8"/>
      <c r="G49" s="8"/>
      <c r="H49" s="10" t="str">
        <f aca="false">IF(A49="","",IF(AND(UPPER(TRIM(C49))=UPPER(TRIM(Settings!$C$5)),G49="Yes"),"OK",IF(F49="","Disclose: reason missing","Disclose under 3(i)(c)")))</f>
        <v/>
      </c>
    </row>
    <row r="50" customFormat="false" ht="15" hidden="false" customHeight="false" outlineLevel="0" collapsed="false">
      <c r="A50" s="8"/>
      <c r="B50" s="19"/>
      <c r="C50" s="8"/>
      <c r="D50" s="8"/>
      <c r="E50" s="17"/>
      <c r="F50" s="8"/>
      <c r="G50" s="8"/>
      <c r="H50" s="10" t="str">
        <f aca="false">IF(A50="","",IF(AND(UPPER(TRIM(C50))=UPPER(TRIM(Settings!$C$5)),G50="Yes"),"OK",IF(F50="","Disclose: reason missing","Disclose under 3(i)(c)")))</f>
        <v/>
      </c>
    </row>
    <row r="51" customFormat="false" ht="15" hidden="false" customHeight="false" outlineLevel="0" collapsed="false">
      <c r="A51" s="8"/>
      <c r="B51" s="19"/>
      <c r="C51" s="8"/>
      <c r="D51" s="8"/>
      <c r="E51" s="17"/>
      <c r="F51" s="8"/>
      <c r="G51" s="8"/>
      <c r="H51" s="10" t="str">
        <f aca="false">IF(A51="","",IF(AND(UPPER(TRIM(C51))=UPPER(TRIM(Settings!$C$5)),G51="Yes"),"OK",IF(F51="","Disclose: reason missing","Disclose under 3(i)(c)")))</f>
        <v/>
      </c>
    </row>
    <row r="52" customFormat="false" ht="15" hidden="false" customHeight="false" outlineLevel="0" collapsed="false">
      <c r="A52" s="8"/>
      <c r="B52" s="19"/>
      <c r="C52" s="8"/>
      <c r="D52" s="8"/>
      <c r="E52" s="17"/>
      <c r="F52" s="8"/>
      <c r="G52" s="8"/>
      <c r="H52" s="10" t="str">
        <f aca="false">IF(A52="","",IF(AND(UPPER(TRIM(C52))=UPPER(TRIM(Settings!$C$5)),G52="Yes"),"OK",IF(F52="","Disclose: reason missing","Disclose under 3(i)(c)")))</f>
        <v/>
      </c>
    </row>
    <row r="53" customFormat="false" ht="15" hidden="false" customHeight="false" outlineLevel="0" collapsed="false">
      <c r="A53" s="8"/>
      <c r="B53" s="19"/>
      <c r="C53" s="8"/>
      <c r="D53" s="8"/>
      <c r="E53" s="17"/>
      <c r="F53" s="8"/>
      <c r="G53" s="8"/>
      <c r="H53" s="10" t="str">
        <f aca="false">IF(A53="","",IF(AND(UPPER(TRIM(C53))=UPPER(TRIM(Settings!$C$5)),G53="Yes"),"OK",IF(F53="","Disclose: reason missing","Disclose under 3(i)(c)")))</f>
        <v/>
      </c>
    </row>
    <row r="54" customFormat="false" ht="15" hidden="false" customHeight="false" outlineLevel="0" collapsed="false">
      <c r="A54" s="8"/>
      <c r="B54" s="19"/>
      <c r="C54" s="8"/>
      <c r="D54" s="8"/>
      <c r="E54" s="17"/>
      <c r="F54" s="8"/>
      <c r="G54" s="8"/>
      <c r="H54" s="10" t="str">
        <f aca="false">IF(A54="","",IF(AND(UPPER(TRIM(C54))=UPPER(TRIM(Settings!$C$5)),G54="Yes"),"OK",IF(F54="","Disclose: reason missing","Disclose under 3(i)(c)")))</f>
        <v/>
      </c>
    </row>
    <row r="55" customFormat="false" ht="15" hidden="false" customHeight="false" outlineLevel="0" collapsed="false">
      <c r="A55" s="8"/>
      <c r="B55" s="19"/>
      <c r="C55" s="8"/>
      <c r="D55" s="8"/>
      <c r="E55" s="17"/>
      <c r="F55" s="8"/>
      <c r="G55" s="8"/>
      <c r="H55" s="10" t="str">
        <f aca="false">IF(A55="","",IF(AND(UPPER(TRIM(C55))=UPPER(TRIM(Settings!$C$5)),G55="Yes"),"OK",IF(F55="","Disclose: reason missing","Disclose under 3(i)(c)")))</f>
        <v/>
      </c>
    </row>
    <row r="56" customFormat="false" ht="15" hidden="false" customHeight="false" outlineLevel="0" collapsed="false">
      <c r="A56" s="8"/>
      <c r="B56" s="19"/>
      <c r="C56" s="8"/>
      <c r="D56" s="8"/>
      <c r="E56" s="17"/>
      <c r="F56" s="8"/>
      <c r="G56" s="8"/>
      <c r="H56" s="10" t="str">
        <f aca="false">IF(A56="","",IF(AND(UPPER(TRIM(C56))=UPPER(TRIM(Settings!$C$5)),G56="Yes"),"OK",IF(F56="","Disclose: reason missing","Disclose under 3(i)(c)")))</f>
        <v/>
      </c>
    </row>
    <row r="57" customFormat="false" ht="15" hidden="false" customHeight="false" outlineLevel="0" collapsed="false">
      <c r="A57" s="8"/>
      <c r="B57" s="19"/>
      <c r="C57" s="8"/>
      <c r="D57" s="8"/>
      <c r="E57" s="17"/>
      <c r="F57" s="8"/>
      <c r="G57" s="8"/>
      <c r="H57" s="10" t="str">
        <f aca="false">IF(A57="","",IF(AND(UPPER(TRIM(C57))=UPPER(TRIM(Settings!$C$5)),G57="Yes"),"OK",IF(F57="","Disclose: reason missing","Disclose under 3(i)(c)")))</f>
        <v/>
      </c>
    </row>
  </sheetData>
  <conditionalFormatting sqref="H8:H57">
    <cfRule type="expression" priority="2" aboveAverage="0" equalAverage="0" bottom="0" percent="0" rank="0" text="" dxfId="0">
      <formula>H8="OK"</formula>
    </cfRule>
    <cfRule type="expression" priority="3" aboveAverage="0" equalAverage="0" bottom="0" percent="0" rank="0" text="" dxfId="2">
      <formula>LEFT(H8,8)="Disclose"</formula>
    </cfRule>
  </conditionalFormatting>
  <dataValidations count="2">
    <dataValidation allowBlank="true" error="Pick a value from the list" errorStyle="stop" errorTitle="Invalid entry" operator="between" showDropDown="false" showErrorMessage="false" showInputMessage="false" sqref="D8:D57" type="list">
      <formula1>"Yes,No"</formula1>
      <formula2>0</formula2>
    </dataValidation>
    <dataValidation allowBlank="true" error="Pick a value from the list" errorStyle="stop" errorTitle="Invalid entry" operator="between" showDropDown="false" showErrorMessage="false" showInputMessage="false" sqref="G8:G57"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62"/>
    <col collapsed="false" customWidth="true" hidden="false" outlineLevel="0" max="3" min="3" style="0" width="40"/>
  </cols>
  <sheetData>
    <row r="1" customFormat="false" ht="17.35" hidden="false" customHeight="false" outlineLevel="0" collapsed="false">
      <c r="A1" s="15" t="s">
        <v>113</v>
      </c>
    </row>
    <row r="2" customFormat="false" ht="15" hidden="false" customHeight="false" outlineLevel="0" collapsed="false">
      <c r="A2" s="16" t="s">
        <v>43</v>
      </c>
    </row>
    <row r="4" customFormat="false" ht="15" hidden="false" customHeight="false" outlineLevel="0" collapsed="false">
      <c r="A4" s="24" t="str">
        <f aca="false">Settings!C5&amp;"  |  Year ending "&amp;TEXT(Settings!C6,"dd-mmm-yyyy")</f>
        <v>Sample Toll Road SPV Private Limited  |  Year ending 31-Mar-2027</v>
      </c>
    </row>
    <row r="6" customFormat="false" ht="15" hidden="false" customHeight="false" outlineLevel="0" collapsed="false">
      <c r="A6" s="4" t="s">
        <v>114</v>
      </c>
    </row>
    <row r="7" customFormat="false" ht="15" hidden="false" customHeight="false" outlineLevel="0" collapsed="false">
      <c r="A7" s="9" t="s">
        <v>115</v>
      </c>
      <c r="B7" s="22" t="n">
        <f aca="false">COUNTA(Register!$A$9:$A$508)</f>
        <v>7</v>
      </c>
    </row>
    <row r="8" customFormat="false" ht="15" hidden="false" customHeight="false" outlineLevel="0" collapsed="false">
      <c r="A8" s="9" t="s">
        <v>116</v>
      </c>
      <c r="B8" s="22" t="n">
        <f aca="false">COUNTIF(Register!$O$9:$O$508,"Due")</f>
        <v>5</v>
      </c>
    </row>
    <row r="9" customFormat="false" ht="15" hidden="false" customHeight="false" outlineLevel="0" collapsed="false">
      <c r="A9" s="9" t="s">
        <v>117</v>
      </c>
      <c r="B9" s="22" t="n">
        <f aca="false">COUNTIFS(Register!$O$9:$O$508,"Due",Register!$J$9:$J$508,"&lt;&gt;")</f>
        <v>5</v>
      </c>
    </row>
    <row r="10" customFormat="false" ht="15" hidden="false" customHeight="false" outlineLevel="0" collapsed="false">
      <c r="A10" s="9" t="s">
        <v>118</v>
      </c>
      <c r="B10" s="25" t="n">
        <f aca="false">IF(B8=0,"",B9/B8)</f>
        <v>1</v>
      </c>
    </row>
    <row r="11" customFormat="false" ht="15" hidden="false" customHeight="false" outlineLevel="0" collapsed="false">
      <c r="A11" s="9" t="s">
        <v>119</v>
      </c>
      <c r="B11" s="25" t="n">
        <f aca="false">IF(SUM(Register!$G$9:$G$508)=0,"",SUMIFS(Register!$G$9:$G$508,Register!$J$9:$J$508,"&lt;&gt;")/SUM(Register!$G$9:$G$508))</f>
        <v>0.822714681440443</v>
      </c>
    </row>
    <row r="12" customFormat="false" ht="15" hidden="false" customHeight="false" outlineLevel="0" collapsed="false">
      <c r="A12" s="9" t="s">
        <v>120</v>
      </c>
      <c r="B12" s="22" t="n">
        <f aca="false">COUNTIF(Register!$P$9:$P$508,"Discrepancy")</f>
        <v>2</v>
      </c>
    </row>
    <row r="13" customFormat="false" ht="15" hidden="false" customHeight="false" outlineLevel="0" collapsed="false">
      <c r="A13" s="9" t="s">
        <v>121</v>
      </c>
      <c r="B13" s="23" t="n">
        <f aca="false">-SUMIF(Register!$N$9:$N$508,"&lt;0")</f>
        <v>230000</v>
      </c>
    </row>
    <row r="14" customFormat="false" ht="15" hidden="false" customHeight="false" outlineLevel="0" collapsed="false">
      <c r="A14" s="9" t="s">
        <v>122</v>
      </c>
      <c r="B14" s="23" t="n">
        <f aca="false">SUMIF(Register!$N$9:$N$508,"&gt;0")</f>
        <v>0</v>
      </c>
    </row>
    <row r="15" customFormat="false" ht="15" hidden="false" customHeight="false" outlineLevel="0" collapsed="false">
      <c r="A15" s="9" t="s">
        <v>123</v>
      </c>
      <c r="B15" s="10" t="str">
        <f aca="false">IF(B13+B14&gt;=Settings!C8,"Material: report how dealt with","Not material (below threshold)")</f>
        <v>Not material (below threshold)</v>
      </c>
    </row>
    <row r="16" customFormat="false" ht="15" hidden="false" customHeight="false" outlineLevel="0" collapsed="false">
      <c r="A16" s="9" t="s">
        <v>124</v>
      </c>
      <c r="B16" s="22" t="n">
        <f aca="false">COUNTIF(Register!$P$9:$P$508,"Verified - *")+COUNTIF(Register!$L$9:$L$508,"Not found")</f>
        <v>2</v>
      </c>
    </row>
    <row r="18" customFormat="false" ht="15" hidden="false" customHeight="false" outlineLevel="0" collapsed="false">
      <c r="A18" s="4" t="s">
        <v>125</v>
      </c>
    </row>
    <row r="19" customFormat="false" ht="30" hidden="false" customHeight="true" outlineLevel="0" collapsed="false">
      <c r="A19" s="20" t="s">
        <v>126</v>
      </c>
      <c r="B19" s="20" t="s">
        <v>127</v>
      </c>
      <c r="C19" s="20" t="s">
        <v>128</v>
      </c>
    </row>
    <row r="20" customFormat="false" ht="23.85" hidden="false" customHeight="false" outlineLevel="0" collapsed="false">
      <c r="A20" s="10" t="s">
        <v>129</v>
      </c>
      <c r="B20" s="26" t="s">
        <v>130</v>
      </c>
      <c r="C20" s="8" t="s">
        <v>109</v>
      </c>
    </row>
    <row r="21" customFormat="false" ht="15" hidden="false" customHeight="false" outlineLevel="0" collapsed="false">
      <c r="A21" s="10" t="s">
        <v>131</v>
      </c>
      <c r="B21" s="26" t="s">
        <v>132</v>
      </c>
      <c r="C21" s="8" t="s">
        <v>109</v>
      </c>
    </row>
    <row r="22" customFormat="false" ht="15" hidden="false" customHeight="false" outlineLevel="0" collapsed="false">
      <c r="A22" s="10" t="s">
        <v>133</v>
      </c>
      <c r="B22" s="26" t="s">
        <v>134</v>
      </c>
      <c r="C22" s="10" t="str">
        <f aca="false">IF(B8=0,"No assets due",TEXT(B10,"0%")&amp;" of due assets verified")</f>
        <v>100% of due assets verified</v>
      </c>
    </row>
    <row r="23" customFormat="false" ht="15" hidden="false" customHeight="false" outlineLevel="0" collapsed="false">
      <c r="A23" s="10" t="s">
        <v>133</v>
      </c>
      <c r="B23" s="26" t="s">
        <v>135</v>
      </c>
      <c r="C23" s="10" t="str">
        <f aca="false">IF(B12=0,"No discrepancies",IF(COUNTIFS(Register!$P$9:$P$508,"Discrepancy",Register!$Q$9:$Q$508,"")=0,B15&amp;"; action recorded for all","Action not recorded for "&amp;COUNTIFS(Register!$P$9:$P$508,"Discrepancy",Register!$Q$9:$Q$508,"")))</f>
        <v>Action not recorded for 1</v>
      </c>
    </row>
    <row r="24" customFormat="false" ht="15" hidden="false" customHeight="false" outlineLevel="0" collapsed="false">
      <c r="A24" s="10" t="s">
        <v>136</v>
      </c>
      <c r="B24" s="26" t="s">
        <v>137</v>
      </c>
      <c r="C24" s="10" t="str">
        <f aca="false">IF(COUNTIF('Title Deeds'!$H$8:$H$57,"Disclose*")=0,"None","Disclose "&amp;COUNTIF('Title Deeds'!$H$8:$H$57,"Disclose*")&amp;" propert"&amp;IF(COUNTIF('Title Deeds'!$H$8:$H$57,"Disclose*")=1,"y","ies")&amp;" (₹ "&amp;TEXT(SUMIF('Title Deeds'!$H$8:$H$57,"Disclose*",'Title Deeds'!$B$8:$B$57),"#,##0")&amp;")")</f>
        <v>Disclose 1 property (₹ 7,200,000)</v>
      </c>
    </row>
    <row r="25" customFormat="false" ht="15" hidden="false" customHeight="false" outlineLevel="0" collapsed="false">
      <c r="A25" s="10" t="s">
        <v>138</v>
      </c>
      <c r="B25" s="26" t="s">
        <v>139</v>
      </c>
      <c r="C25" s="8" t="s">
        <v>108</v>
      </c>
    </row>
    <row r="26" customFormat="false" ht="23.85" hidden="false" customHeight="false" outlineLevel="0" collapsed="false">
      <c r="A26" s="10" t="s">
        <v>140</v>
      </c>
      <c r="B26" s="26" t="s">
        <v>141</v>
      </c>
      <c r="C26" s="8" t="s">
        <v>108</v>
      </c>
    </row>
    <row r="28" customFormat="false" ht="15" hidden="false" customHeight="false" outlineLevel="0" collapsed="false">
      <c r="A28" s="2" t="s">
        <v>142</v>
      </c>
    </row>
    <row r="30" customFormat="false" ht="15" hidden="false" customHeight="false" outlineLevel="0" collapsed="false">
      <c r="A30" s="4" t="s">
        <v>143</v>
      </c>
    </row>
    <row r="31" customFormat="false" ht="15" hidden="false" customHeight="false" outlineLevel="0" collapsed="false">
      <c r="A31" s="10" t="s">
        <v>144</v>
      </c>
      <c r="C31" s="27" t="str">
        <f aca="false">IF(COUNTIFS(Register!$A$9:$A$508,"&lt;&gt;",Register!$C$9:$C$508,"")=0,"OK","CHECK")</f>
        <v>OK</v>
      </c>
    </row>
    <row r="32" customFormat="false" ht="15" hidden="false" customHeight="false" outlineLevel="0" collapsed="false">
      <c r="A32" s="10" t="s">
        <v>145</v>
      </c>
      <c r="C32" s="27" t="str">
        <f aca="false">IF(COUNTIFS(Register!$J$9:$J$508,"&lt;&gt;",Register!$K$9:$K$508,"")=0,"OK","CHECK")</f>
        <v>OK</v>
      </c>
    </row>
    <row r="33" customFormat="false" ht="15" hidden="false" customHeight="false" outlineLevel="0" collapsed="false">
      <c r="A33" s="10" t="s">
        <v>146</v>
      </c>
      <c r="C33" s="27" t="str">
        <f aca="false">IF(SUMPRODUCT((Register!$J$9:$J$508&lt;&gt;"")*(UPPER(TRIM(Register!$K$9:$K$508))=UPPER(TRIM(Register!$E$9:$E$508))))=0,"OK","CHECK")</f>
        <v>CHECK</v>
      </c>
    </row>
    <row r="34" customFormat="false" ht="15" hidden="false" customHeight="false" outlineLevel="0" collapsed="false">
      <c r="A34" s="10" t="s">
        <v>147</v>
      </c>
      <c r="C34" s="27" t="str">
        <f aca="false">IF(B9=B8,"OK","CHECK")</f>
        <v>OK</v>
      </c>
    </row>
    <row r="35" customFormat="false" ht="15" hidden="false" customHeight="false" outlineLevel="0" collapsed="false">
      <c r="A35" s="10" t="s">
        <v>148</v>
      </c>
      <c r="C35" s="27" t="str">
        <f aca="false">IF(COUNTIFS(Register!$P$9:$P$508,"Discrepancy",Register!$Q$9:$Q$508,"")=0,"OK","CHECK")</f>
        <v>CHECK</v>
      </c>
    </row>
    <row r="36" customFormat="false" ht="15" hidden="false" customHeight="false" outlineLevel="0" collapsed="false">
      <c r="A36" s="10" t="s">
        <v>149</v>
      </c>
      <c r="C36" s="27" t="str">
        <f aca="false">IF(COUNTIF('Title Deeds'!$H$8:$H$57,"Disclose: reason missing")=0,"OK","CHECK")</f>
        <v>OK</v>
      </c>
    </row>
  </sheetData>
  <conditionalFormatting sqref="C31:C36">
    <cfRule type="cellIs" priority="2" operator="equal" aboveAverage="0" equalAverage="0" bottom="0" percent="0" rank="0" text="" dxfId="3">
      <formula>"CHECK"</formula>
    </cfRule>
  </conditionalFormatting>
  <dataValidations count="2">
    <dataValidation allowBlank="true" error="Pick a value from the list" errorStyle="stop" errorTitle="Invalid entry" operator="between" showDropDown="false" showErrorMessage="false" showInputMessage="false" sqref="C20:C21" type="list">
      <formula1>"Yes,No,Not applicable"</formula1>
      <formula2>0</formula2>
    </dataValidation>
    <dataValidation allowBlank="true" error="Pick a value from the list" errorStyle="stop" errorTitle="Invalid entry" operator="between" showDropDown="false" showErrorMessage="false" showInputMessage="false" sqref="C25:C26" type="list">
      <formula1>"Yes,No,Not applicable"</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2026-10-25T23:23:23Z</dcterms:created>
  <dc:creator>sachinnagpal.in</dc:creator>
  <dc:description/>
  <dc:language>en-US</dc:language>
  <cp:lastModifiedBy/>
  <dcterms:modified xsi:type="dcterms:W3CDTF">2026-10-25T23:23:23Z</dcterms:modified>
  <cp:revision>0</cp:revision>
  <dc:subject/>
  <dc:title>Z-CARO-Fixed-Asset-Verification-Tracker.xlsx</dc:title>
</cp:coreProperties>
</file>

<file path=docProps/custom.xml><?xml version="1.0" encoding="utf-8"?>
<Properties xmlns="http://schemas.openxmlformats.org/officeDocument/2006/custom-properties" xmlns:vt="http://schemas.openxmlformats.org/officeDocument/2006/docPropsVTypes"/>
</file>