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PO" sheetId="3" state="visible" r:id="rId5"/>
    <sheet name="GRN" sheetId="4" state="visible" r:id="rId6"/>
    <sheet name="Invoices" sheetId="5" state="visible" r:id="rId7"/>
    <sheet name="Summary"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<sst xmlns="http://schemas.openxmlformats.org/spreadsheetml/2006/main" count="169" uniqueCount="123">
  <si>
    <t xml:space="preserve">Template R: Three-Way Match (PO, GRN, Invoice)</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</si>
  <si>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</si>
  <si>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</si>
  <si>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</si>
  <si>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Before a supplier invoice is paid, the quantity and price on it should agree with the purchase order (PO) and the goods or service receipt (GRN). This template takes the three reports, matches each invoice line to its PO line and GRN quantity, applies your tolerances, flags duplicate invoices, and tells you which lines are clear to pay and which need to be held.</t>
  </si>
  <si>
    <t xml:space="preserve">How to use it (step by step)</t>
  </si>
  <si>
    <t xml:space="preserve">Step 1</t>
  </si>
  <si>
    <t xml:space="preserve">Go to 'Settings'. Set the quantity tolerance and the price tolerance (for example 0% and 1%).</t>
  </si>
  <si>
    <t xml:space="preserve">Step 2</t>
  </si>
  <si>
    <t xml:space="preserve">Paste your open purchase order lines into 'PO': PO number, line item code, description, ordered quantity and agreed rate.</t>
  </si>
  <si>
    <t xml:space="preserve">Step 3</t>
  </si>
  <si>
    <t xml:space="preserve">Paste goods receipts into 'GRN': GRN number, date, PO number, item code and accepted quantity. Several GRNs for one PO line are added up.</t>
  </si>
  <si>
    <t xml:space="preserve">Step 4</t>
  </si>
  <si>
    <t xml:space="preserve">Paste the supplier invoices you want to pay into 'Invoices': vendor, invoice number, date, PO number, item code, billed quantity and billed rate.</t>
  </si>
  <si>
    <t xml:space="preserve">Step 5</t>
  </si>
  <si>
    <t xml:space="preserve">Read the 'Result' column on 'Invoices'. 'Clear to pay' means all three agree within tolerance. Any other result tells you what to fix.</t>
  </si>
  <si>
    <t xml:space="preserve">Step 6</t>
  </si>
  <si>
    <t xml:space="preserve">Go to 'Summary' for the amount clear to pay, the amount on hold and the Checks box.</t>
  </si>
  <si>
    <t xml:space="preserve">Tabs in this file</t>
  </si>
  <si>
    <t xml:space="preserve">Settings</t>
  </si>
  <si>
    <t xml:space="preserve">Tolerances.</t>
  </si>
  <si>
    <t xml:space="preserve">PO</t>
  </si>
  <si>
    <t xml:space="preserve">Purchase order lines.</t>
  </si>
  <si>
    <t xml:space="preserve">GRN</t>
  </si>
  <si>
    <t xml:space="preserve">Goods or service receipts.</t>
  </si>
  <si>
    <t xml:space="preserve">Invoices</t>
  </si>
  <si>
    <t xml:space="preserve">Supplier invoice lines with the match result.</t>
  </si>
  <si>
    <t xml:space="preserve">Summary</t>
  </si>
  <si>
    <t xml:space="preserve">Totals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</si>
  <si>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</si>
  <si>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</si>
  <si>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</si>
  <si>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</si>
  <si>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</si>
  <si>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</si>
  <si>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</si>
  <si>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</si>
  <si>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</si>
  <si>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A line matches on PO number and item code together. Type them the same way in all three tabs.</t>
  </si>
  <si>
    <t xml:space="preserve">Quantity test: total billed for the PO line (this and earlier invoice lines) must not exceed accepted GRN quantity, plus the tolerance.</t>
  </si>
  <si>
    <t xml:space="preserve">Price test: billed rate must not exceed the PO rate by more than the price tolerance. A lower billed rate passes but is shown.</t>
  </si>
  <si>
    <t xml:space="preserve">Duplicate test: the same vendor and invoice number appearing twice is flagged on the second line.</t>
  </si>
  <si>
    <t xml:space="preserve">Amounts exclude GST. Check GST, TDS and MSME due dates separately (Templates S and T).</t>
  </si>
  <si>
    <t xml:space="preserve">The sample data includes deliberate exceptions so you can see each result. Capacity: 500 PO lines, 500 GRN lines, 500 invoice lines.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</si>
  <si>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</si>
  <si>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</si>
  <si>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</si>
  <si>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Quantity tolerance (over GRN)</t>
  </si>
  <si>
    <t xml:space="preserve">Price tolerance (over PO rate)</t>
  </si>
  <si>
    <t xml:space="preserve">Purchase Order Lines (sample, illustrative)</t>
  </si>
  <si>
    <t xml:space="preserve">PO no.</t>
  </si>
  <si>
    <t xml:space="preserve">Item code</t>
  </si>
  <si>
    <t xml:space="preserve">Description</t>
  </si>
  <si>
    <t xml:space="preserve">Ordered qty</t>
  </si>
  <si>
    <t xml:space="preserve">PO rate (₹)</t>
  </si>
  <si>
    <t xml:space="preserve">PO value (₹)</t>
  </si>
  <si>
    <t xml:space="preserve">PO-1001</t>
  </si>
  <si>
    <t xml:space="preserve">CEM-50</t>
  </si>
  <si>
    <t xml:space="preserve">Cement bags 50 kg</t>
  </si>
  <si>
    <t xml:space="preserve">STL-12</t>
  </si>
  <si>
    <t xml:space="preserve">TMT bar 12 mm (tonne)</t>
  </si>
  <si>
    <t xml:space="preserve">PO-1002</t>
  </si>
  <si>
    <t xml:space="preserve">SVC-HK</t>
  </si>
  <si>
    <t xml:space="preserve">Housekeeping, Sept (months)</t>
  </si>
  <si>
    <t xml:space="preserve">PO-1003</t>
  </si>
  <si>
    <t xml:space="preserve">PNT-RD</t>
  </si>
  <si>
    <t xml:space="preserve">Road marking paint (litre)</t>
  </si>
  <si>
    <t xml:space="preserve">PO-1004</t>
  </si>
  <si>
    <t xml:space="preserve">LED-150</t>
  </si>
  <si>
    <t xml:space="preserve">LED street light 150 W</t>
  </si>
  <si>
    <t xml:space="preserve">Goods / Service Receipts (sample, illustrative)</t>
  </si>
  <si>
    <t xml:space="preserve">GRN no.</t>
  </si>
  <si>
    <t xml:space="preserve">GRN date</t>
  </si>
  <si>
    <t xml:space="preserve">Accepted qty</t>
  </si>
  <si>
    <t xml:space="preserve">GRN-501</t>
  </si>
  <si>
    <t xml:space="preserve">GRN-507</t>
  </si>
  <si>
    <t xml:space="preserve">GRN-502</t>
  </si>
  <si>
    <t xml:space="preserve">GRN-510</t>
  </si>
  <si>
    <t xml:space="preserve">GRN-512</t>
  </si>
  <si>
    <t xml:space="preserve">Supplier Invoice Lines (sample, illustrative)</t>
  </si>
  <si>
    <t xml:space="preserve">Vendor</t>
  </si>
  <si>
    <t xml:space="preserve">Invoice no.</t>
  </si>
  <si>
    <t xml:space="preserve">Invoice date</t>
  </si>
  <si>
    <t xml:space="preserve">Billed qty</t>
  </si>
  <si>
    <t xml:space="preserve">Billed rate (₹)</t>
  </si>
  <si>
    <t xml:space="preserve">Invoice value (₹)</t>
  </si>
  <si>
    <t xml:space="preserve">GRN qty</t>
  </si>
  <si>
    <t xml:space="preserve">Billed to date</t>
  </si>
  <si>
    <t xml:space="preserve">Rate variance %</t>
  </si>
  <si>
    <t xml:space="preserve">Result</t>
  </si>
  <si>
    <t xml:space="preserve">Sample Cement Co</t>
  </si>
  <si>
    <t xml:space="preserve">SC/221</t>
  </si>
  <si>
    <t xml:space="preserve">SC/240</t>
  </si>
  <si>
    <t xml:space="preserve">Sample Steel Ltd</t>
  </si>
  <si>
    <t xml:space="preserve">SS-88</t>
  </si>
  <si>
    <t xml:space="preserve">Sample Housekeeping Co</t>
  </si>
  <si>
    <t xml:space="preserve">HK-09</t>
  </si>
  <si>
    <t xml:space="preserve">Sample Paints</t>
  </si>
  <si>
    <t xml:space="preserve">PT-431</t>
  </si>
  <si>
    <t xml:space="preserve">Sample Lighting</t>
  </si>
  <si>
    <t xml:space="preserve">LT-77</t>
  </si>
  <si>
    <t xml:space="preserve">Sample Tools</t>
  </si>
  <si>
    <t xml:space="preserve">TL-5</t>
  </si>
  <si>
    <t xml:space="preserve">PO-9999</t>
  </si>
  <si>
    <t xml:space="preserve">DRL-1</t>
  </si>
  <si>
    <t xml:space="preserve">Three-Way Match: Summary (₹)</t>
  </si>
  <si>
    <t xml:space="preserve">Lines</t>
  </si>
  <si>
    <t xml:space="preserve">Value (₹)</t>
  </si>
  <si>
    <t xml:space="preserve">Clear to pay</t>
  </si>
  <si>
    <t xml:space="preserve">Clear to pay (rate below PO)</t>
  </si>
  <si>
    <t xml:space="preserve">Hold: duplicate invoice</t>
  </si>
  <si>
    <t xml:space="preserve">Hold: no PO line</t>
  </si>
  <si>
    <t xml:space="preserve">Hold: no GRN</t>
  </si>
  <si>
    <t xml:space="preserve">Hold: billed qty above GRN</t>
  </si>
  <si>
    <t xml:space="preserve">Hold: rate above PO</t>
  </si>
  <si>
    <t xml:space="preserve">Total</t>
  </si>
  <si>
    <t xml:space="preserve">Clear to pay (₹)</t>
  </si>
  <si>
    <t xml:space="preserve">On hold (₹)</t>
  </si>
  <si>
    <t xml:space="preserve">Checks</t>
  </si>
  <si>
    <t xml:space="preserve">Every invoice line has a result</t>
  </si>
  <si>
    <t xml:space="preserve">Total value agrees to the invoice tab</t>
  </si>
  <si>
    <t xml:space="preserve">No duplicate invoices</t>
  </si>
  <si>
    <t xml:space="preserve">Nothing on hold</t>
  </si>
</sst>
</file>

<file path=xl/styles.xml><?xml version="1.0" encoding="utf-8"?>
<styleSheet xmlns="http://schemas.openxmlformats.org/spreadsheetml/2006/main">
  <numFmts count="7">
    <numFmt numFmtId="164" formatCode="General"/>
    <numFmt numFmtId="165" formatCode="0.0%;\(0.0%\);\-"/>
    <numFmt numFmtId="166" formatCode="#,##0.00;\(#,##0.00\);\-"/>
    <numFmt numFmtId="167" formatCode="#,##0;\(#,##0\);\-"/>
    <numFmt numFmtId="168" formatCode="dd\-mmm\-yyyy"/>
    <numFmt numFmtId="169" formatCode="0.00%;\(0.00%\);\-"/>
    <numFmt numFmtId="170" formatCode="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70"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FFEB9C"/>
        </patternFill>
      </fill>
    </dxf>
    <dxf>
      <fill>
        <patternFill>
          <bgColor rgb="FFE2EFDA"/>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15"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5" customFormat="false" ht="15"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2" customFormat="false" ht="15" hidden="false" customHeight="true" outlineLevel="0" collapsed="false">
      <c r="B22" s="6" t="s">
        <v>27</v>
      </c>
      <c r="C22" s="7" t="s">
        <v>28</v>
      </c>
    </row>
    <row r="24" customFormat="false" ht="15" hidden="false" customHeight="false" outlineLevel="0" collapsed="false">
      <c r="B24" s="4" t="s">
        <v>29</v>
      </c>
    </row>
    <row r="25" customFormat="false" ht="15" hidden="false" customHeight="false" outlineLevel="0" collapsed="false">
      <c r="B25" s="8" t="s">
        <v>30</v>
      </c>
      <c r="C25" s="9" t="s">
        <v>31</v>
      </c>
    </row>
    <row r="26" customFormat="false" ht="15" hidden="false" customHeight="false" outlineLevel="0" collapsed="false">
      <c r="B26" s="10" t="s">
        <v>30</v>
      </c>
      <c r="C26" s="9" t="s">
        <v>32</v>
      </c>
    </row>
    <row r="27" customFormat="false" ht="15" hidden="false" customHeight="false" outlineLevel="0" collapsed="false">
      <c r="B27" s="11" t="s">
        <v>30</v>
      </c>
      <c r="C27" s="9" t="s">
        <v>33</v>
      </c>
    </row>
    <row r="28" customFormat="false" ht="15" hidden="false" customHeight="false" outlineLevel="0" collapsed="false">
      <c r="B28" s="12" t="s">
        <v>34</v>
      </c>
      <c r="C28" s="9" t="s">
        <v>35</v>
      </c>
    </row>
    <row r="30" customFormat="false" ht="15" hidden="false" customHeight="false" outlineLevel="0" collapsed="false">
      <c r="B30" s="4" t="s">
        <v>36</v>
      </c>
    </row>
    <row r="31" customFormat="false" ht="15" hidden="false" customHeight="true" outlineLevel="0" collapsed="false">
      <c r="B31" s="13" t="s">
        <v>37</v>
      </c>
      <c r="C31" s="7" t="s">
        <v>38</v>
      </c>
    </row>
    <row r="32" customFormat="false" ht="30" hidden="false" customHeight="true" outlineLevel="0" collapsed="false">
      <c r="B32" s="13" t="s">
        <v>37</v>
      </c>
      <c r="C32" s="7" t="s">
        <v>39</v>
      </c>
    </row>
    <row r="33" customFormat="false" ht="30" hidden="false" customHeight="true" outlineLevel="0" collapsed="false">
      <c r="B33" s="13" t="s">
        <v>37</v>
      </c>
      <c r="C33" s="7" t="s">
        <v>40</v>
      </c>
    </row>
    <row r="34" customFormat="false" ht="30" hidden="false" customHeight="true" outlineLevel="0" collapsed="false">
      <c r="B34" s="13" t="s">
        <v>37</v>
      </c>
      <c r="C34" s="7" t="s">
        <v>41</v>
      </c>
    </row>
    <row r="35" customFormat="false" ht="15" hidden="false" customHeight="true" outlineLevel="0" collapsed="false">
      <c r="B35" s="13" t="s">
        <v>37</v>
      </c>
      <c r="C35" s="7" t="s">
        <v>42</v>
      </c>
    </row>
    <row r="36" customFormat="false" ht="30" hidden="false" customHeight="true" outlineLevel="0" collapsed="false">
      <c r="B36" s="13" t="s">
        <v>37</v>
      </c>
      <c r="C36" s="7" t="s">
        <v>43</v>
      </c>
    </row>
    <row r="38" customFormat="false" ht="15" hidden="false" customHeight="false" outlineLevel="0" collapsed="false">
      <c r="B38" s="14" t="s">
        <v>44</v>
      </c>
      <c r="C38" s="9" t="s">
        <v>45</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3"/>
    <col collapsed="false" customWidth="true" hidden="false" outlineLevel="0" max="3" min="3" style="0" width="14"/>
  </cols>
  <sheetData>
    <row r="1" customFormat="false" ht="17.35" hidden="false" customHeight="false" outlineLevel="0" collapsed="false">
      <c r="A1" s="15" t="s">
        <v>19</v>
      </c>
    </row>
    <row r="2" customFormat="false" ht="15" hidden="false" customHeight="false" outlineLevel="0" collapsed="false">
      <c r="A2" s="16" t="s">
        <v>46</v>
      </c>
    </row>
    <row r="5" customFormat="false" ht="15" hidden="false" customHeight="false" outlineLevel="0" collapsed="false">
      <c r="A5" s="14" t="s">
        <v>47</v>
      </c>
      <c r="C5" s="17" t="n">
        <v>0</v>
      </c>
    </row>
    <row r="6" customFormat="false" ht="15" hidden="false" customHeight="false" outlineLevel="0" collapsed="false">
      <c r="A6" s="14" t="s">
        <v>48</v>
      </c>
      <c r="C6" s="17" t="n">
        <v>0.01</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5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1"/>
    <col collapsed="false" customWidth="true" hidden="false" outlineLevel="0" max="3" min="3" style="0" width="30"/>
    <col collapsed="false" customWidth="true" hidden="false" outlineLevel="0" max="4" min="4" style="0" width="12"/>
    <col collapsed="false" customWidth="true" hidden="false" outlineLevel="0" max="5" min="5" style="0" width="13"/>
    <col collapsed="false" customWidth="true" hidden="false" outlineLevel="0" max="6" min="6" style="0" width="14"/>
  </cols>
  <sheetData>
    <row r="1" customFormat="false" ht="17.35" hidden="false" customHeight="false" outlineLevel="0" collapsed="false">
      <c r="A1" s="15" t="s">
        <v>49</v>
      </c>
    </row>
    <row r="2" customFormat="false" ht="15" hidden="false" customHeight="false" outlineLevel="0" collapsed="false">
      <c r="A2" s="16" t="s">
        <v>46</v>
      </c>
    </row>
    <row r="8" customFormat="false" ht="30" hidden="false" customHeight="true" outlineLevel="0" collapsed="false">
      <c r="A8" s="18" t="s">
        <v>50</v>
      </c>
      <c r="B8" s="18" t="s">
        <v>51</v>
      </c>
      <c r="C8" s="18" t="s">
        <v>52</v>
      </c>
      <c r="D8" s="18" t="s">
        <v>53</v>
      </c>
      <c r="E8" s="18" t="s">
        <v>54</v>
      </c>
      <c r="F8" s="18" t="s">
        <v>55</v>
      </c>
    </row>
    <row r="9" customFormat="false" ht="15" hidden="false" customHeight="false" outlineLevel="0" collapsed="false">
      <c r="A9" s="8" t="s">
        <v>56</v>
      </c>
      <c r="B9" s="8" t="s">
        <v>57</v>
      </c>
      <c r="C9" s="8" t="s">
        <v>58</v>
      </c>
      <c r="D9" s="19" t="n">
        <v>400</v>
      </c>
      <c r="E9" s="19" t="n">
        <v>380</v>
      </c>
      <c r="F9" s="20" t="n">
        <f aca="false">IF(A9="","",D9*E9)</f>
        <v>152000</v>
      </c>
    </row>
    <row r="10" customFormat="false" ht="15" hidden="false" customHeight="false" outlineLevel="0" collapsed="false">
      <c r="A10" s="8" t="s">
        <v>56</v>
      </c>
      <c r="B10" s="8" t="s">
        <v>59</v>
      </c>
      <c r="C10" s="8" t="s">
        <v>60</v>
      </c>
      <c r="D10" s="19" t="n">
        <v>10</v>
      </c>
      <c r="E10" s="19" t="n">
        <v>62000</v>
      </c>
      <c r="F10" s="20" t="n">
        <f aca="false">IF(A10="","",D10*E10)</f>
        <v>620000</v>
      </c>
    </row>
    <row r="11" customFormat="false" ht="15" hidden="false" customHeight="false" outlineLevel="0" collapsed="false">
      <c r="A11" s="8" t="s">
        <v>61</v>
      </c>
      <c r="B11" s="8" t="s">
        <v>62</v>
      </c>
      <c r="C11" s="8" t="s">
        <v>63</v>
      </c>
      <c r="D11" s="19" t="n">
        <v>1</v>
      </c>
      <c r="E11" s="19" t="n">
        <v>78000</v>
      </c>
      <c r="F11" s="20" t="n">
        <f aca="false">IF(A11="","",D11*E11)</f>
        <v>78000</v>
      </c>
    </row>
    <row r="12" customFormat="false" ht="15" hidden="false" customHeight="false" outlineLevel="0" collapsed="false">
      <c r="A12" s="8" t="s">
        <v>64</v>
      </c>
      <c r="B12" s="8" t="s">
        <v>65</v>
      </c>
      <c r="C12" s="8" t="s">
        <v>66</v>
      </c>
      <c r="D12" s="19" t="n">
        <v>500</v>
      </c>
      <c r="E12" s="19" t="n">
        <v>240</v>
      </c>
      <c r="F12" s="20" t="n">
        <f aca="false">IF(A12="","",D12*E12)</f>
        <v>120000</v>
      </c>
    </row>
    <row r="13" customFormat="false" ht="15" hidden="false" customHeight="false" outlineLevel="0" collapsed="false">
      <c r="A13" s="8" t="s">
        <v>67</v>
      </c>
      <c r="B13" s="8" t="s">
        <v>68</v>
      </c>
      <c r="C13" s="8" t="s">
        <v>69</v>
      </c>
      <c r="D13" s="19" t="n">
        <v>40</v>
      </c>
      <c r="E13" s="19" t="n">
        <v>6500</v>
      </c>
      <c r="F13" s="20" t="n">
        <f aca="false">IF(A13="","",D13*E13)</f>
        <v>260000</v>
      </c>
    </row>
    <row r="14" customFormat="false" ht="15" hidden="false" customHeight="false" outlineLevel="0" collapsed="false">
      <c r="A14" s="8"/>
      <c r="B14" s="8"/>
      <c r="C14" s="8"/>
      <c r="D14" s="19"/>
      <c r="E14" s="19"/>
      <c r="F14" s="20" t="str">
        <f aca="false">IF(A14="","",D14*E14)</f>
        <v/>
      </c>
    </row>
    <row r="15" customFormat="false" ht="15" hidden="false" customHeight="false" outlineLevel="0" collapsed="false">
      <c r="A15" s="8"/>
      <c r="B15" s="8"/>
      <c r="C15" s="8"/>
      <c r="D15" s="19"/>
      <c r="E15" s="19"/>
      <c r="F15" s="20" t="str">
        <f aca="false">IF(A15="","",D15*E15)</f>
        <v/>
      </c>
    </row>
    <row r="16" customFormat="false" ht="15" hidden="false" customHeight="false" outlineLevel="0" collapsed="false">
      <c r="A16" s="8"/>
      <c r="B16" s="8"/>
      <c r="C16" s="8"/>
      <c r="D16" s="19"/>
      <c r="E16" s="19"/>
      <c r="F16" s="20" t="str">
        <f aca="false">IF(A16="","",D16*E16)</f>
        <v/>
      </c>
    </row>
    <row r="17" customFormat="false" ht="15" hidden="false" customHeight="false" outlineLevel="0" collapsed="false">
      <c r="A17" s="8"/>
      <c r="B17" s="8"/>
      <c r="C17" s="8"/>
      <c r="D17" s="19"/>
      <c r="E17" s="19"/>
      <c r="F17" s="20" t="str">
        <f aca="false">IF(A17="","",D17*E17)</f>
        <v/>
      </c>
    </row>
    <row r="18" customFormat="false" ht="15" hidden="false" customHeight="false" outlineLevel="0" collapsed="false">
      <c r="A18" s="8"/>
      <c r="B18" s="8"/>
      <c r="C18" s="8"/>
      <c r="D18" s="19"/>
      <c r="E18" s="19"/>
      <c r="F18" s="20" t="str">
        <f aca="false">IF(A18="","",D18*E18)</f>
        <v/>
      </c>
    </row>
    <row r="19" customFormat="false" ht="15" hidden="false" customHeight="false" outlineLevel="0" collapsed="false">
      <c r="A19" s="8"/>
      <c r="B19" s="8"/>
      <c r="C19" s="8"/>
      <c r="D19" s="19"/>
      <c r="E19" s="19"/>
      <c r="F19" s="20" t="str">
        <f aca="false">IF(A19="","",D19*E19)</f>
        <v/>
      </c>
    </row>
    <row r="20" customFormat="false" ht="15" hidden="false" customHeight="false" outlineLevel="0" collapsed="false">
      <c r="A20" s="8"/>
      <c r="B20" s="8"/>
      <c r="C20" s="8"/>
      <c r="D20" s="19"/>
      <c r="E20" s="19"/>
      <c r="F20" s="20" t="str">
        <f aca="false">IF(A20="","",D20*E20)</f>
        <v/>
      </c>
    </row>
    <row r="21" customFormat="false" ht="15" hidden="false" customHeight="false" outlineLevel="0" collapsed="false">
      <c r="A21" s="8"/>
      <c r="B21" s="8"/>
      <c r="C21" s="8"/>
      <c r="D21" s="19"/>
      <c r="E21" s="19"/>
      <c r="F21" s="20" t="str">
        <f aca="false">IF(A21="","",D21*E21)</f>
        <v/>
      </c>
    </row>
    <row r="22" customFormat="false" ht="15" hidden="false" customHeight="false" outlineLevel="0" collapsed="false">
      <c r="A22" s="8"/>
      <c r="B22" s="8"/>
      <c r="C22" s="8"/>
      <c r="D22" s="19"/>
      <c r="E22" s="19"/>
      <c r="F22" s="20" t="str">
        <f aca="false">IF(A22="","",D22*E22)</f>
        <v/>
      </c>
    </row>
    <row r="23" customFormat="false" ht="15" hidden="false" customHeight="false" outlineLevel="0" collapsed="false">
      <c r="A23" s="8"/>
      <c r="B23" s="8"/>
      <c r="C23" s="8"/>
      <c r="D23" s="19"/>
      <c r="E23" s="19"/>
      <c r="F23" s="20" t="str">
        <f aca="false">IF(A23="","",D23*E23)</f>
        <v/>
      </c>
    </row>
    <row r="24" customFormat="false" ht="15" hidden="false" customHeight="false" outlineLevel="0" collapsed="false">
      <c r="A24" s="8"/>
      <c r="B24" s="8"/>
      <c r="C24" s="8"/>
      <c r="D24" s="19"/>
      <c r="E24" s="19"/>
      <c r="F24" s="20" t="str">
        <f aca="false">IF(A24="","",D24*E24)</f>
        <v/>
      </c>
    </row>
    <row r="25" customFormat="false" ht="15" hidden="false" customHeight="false" outlineLevel="0" collapsed="false">
      <c r="A25" s="8"/>
      <c r="B25" s="8"/>
      <c r="C25" s="8"/>
      <c r="D25" s="19"/>
      <c r="E25" s="19"/>
      <c r="F25" s="20" t="str">
        <f aca="false">IF(A25="","",D25*E25)</f>
        <v/>
      </c>
    </row>
    <row r="26" customFormat="false" ht="15" hidden="false" customHeight="false" outlineLevel="0" collapsed="false">
      <c r="A26" s="8"/>
      <c r="B26" s="8"/>
      <c r="C26" s="8"/>
      <c r="D26" s="19"/>
      <c r="E26" s="19"/>
      <c r="F26" s="20" t="str">
        <f aca="false">IF(A26="","",D26*E26)</f>
        <v/>
      </c>
    </row>
    <row r="27" customFormat="false" ht="15" hidden="false" customHeight="false" outlineLevel="0" collapsed="false">
      <c r="A27" s="8"/>
      <c r="B27" s="8"/>
      <c r="C27" s="8"/>
      <c r="D27" s="19"/>
      <c r="E27" s="19"/>
      <c r="F27" s="20" t="str">
        <f aca="false">IF(A27="","",D27*E27)</f>
        <v/>
      </c>
    </row>
    <row r="28" customFormat="false" ht="15" hidden="false" customHeight="false" outlineLevel="0" collapsed="false">
      <c r="A28" s="8"/>
      <c r="B28" s="8"/>
      <c r="C28" s="8"/>
      <c r="D28" s="19"/>
      <c r="E28" s="19"/>
      <c r="F28" s="20" t="str">
        <f aca="false">IF(A28="","",D28*E28)</f>
        <v/>
      </c>
    </row>
    <row r="29" customFormat="false" ht="15" hidden="false" customHeight="false" outlineLevel="0" collapsed="false">
      <c r="A29" s="8"/>
      <c r="B29" s="8"/>
      <c r="C29" s="8"/>
      <c r="D29" s="19"/>
      <c r="E29" s="19"/>
      <c r="F29" s="20" t="str">
        <f aca="false">IF(A29="","",D29*E29)</f>
        <v/>
      </c>
    </row>
    <row r="30" customFormat="false" ht="15" hidden="false" customHeight="false" outlineLevel="0" collapsed="false">
      <c r="A30" s="8"/>
      <c r="B30" s="8"/>
      <c r="C30" s="8"/>
      <c r="D30" s="19"/>
      <c r="E30" s="19"/>
      <c r="F30" s="20" t="str">
        <f aca="false">IF(A30="","",D30*E30)</f>
        <v/>
      </c>
    </row>
    <row r="31" customFormat="false" ht="15" hidden="false" customHeight="false" outlineLevel="0" collapsed="false">
      <c r="A31" s="8"/>
      <c r="B31" s="8"/>
      <c r="C31" s="8"/>
      <c r="D31" s="19"/>
      <c r="E31" s="19"/>
      <c r="F31" s="20" t="str">
        <f aca="false">IF(A31="","",D31*E31)</f>
        <v/>
      </c>
    </row>
    <row r="32" customFormat="false" ht="15" hidden="false" customHeight="false" outlineLevel="0" collapsed="false">
      <c r="A32" s="8"/>
      <c r="B32" s="8"/>
      <c r="C32" s="8"/>
      <c r="D32" s="19"/>
      <c r="E32" s="19"/>
      <c r="F32" s="20" t="str">
        <f aca="false">IF(A32="","",D32*E32)</f>
        <v/>
      </c>
    </row>
    <row r="33" customFormat="false" ht="15" hidden="false" customHeight="false" outlineLevel="0" collapsed="false">
      <c r="A33" s="8"/>
      <c r="B33" s="8"/>
      <c r="C33" s="8"/>
      <c r="D33" s="19"/>
      <c r="E33" s="19"/>
      <c r="F33" s="20" t="str">
        <f aca="false">IF(A33="","",D33*E33)</f>
        <v/>
      </c>
    </row>
    <row r="34" customFormat="false" ht="15" hidden="false" customHeight="false" outlineLevel="0" collapsed="false">
      <c r="A34" s="8"/>
      <c r="B34" s="8"/>
      <c r="C34" s="8"/>
      <c r="D34" s="19"/>
      <c r="E34" s="19"/>
      <c r="F34" s="20" t="str">
        <f aca="false">IF(A34="","",D34*E34)</f>
        <v/>
      </c>
    </row>
    <row r="35" customFormat="false" ht="15" hidden="false" customHeight="false" outlineLevel="0" collapsed="false">
      <c r="A35" s="8"/>
      <c r="B35" s="8"/>
      <c r="C35" s="8"/>
      <c r="D35" s="19"/>
      <c r="E35" s="19"/>
      <c r="F35" s="20" t="str">
        <f aca="false">IF(A35="","",D35*E35)</f>
        <v/>
      </c>
    </row>
    <row r="36" customFormat="false" ht="15" hidden="false" customHeight="false" outlineLevel="0" collapsed="false">
      <c r="A36" s="8"/>
      <c r="B36" s="8"/>
      <c r="C36" s="8"/>
      <c r="D36" s="19"/>
      <c r="E36" s="19"/>
      <c r="F36" s="20" t="str">
        <f aca="false">IF(A36="","",D36*E36)</f>
        <v/>
      </c>
    </row>
    <row r="37" customFormat="false" ht="15" hidden="false" customHeight="false" outlineLevel="0" collapsed="false">
      <c r="A37" s="8"/>
      <c r="B37" s="8"/>
      <c r="C37" s="8"/>
      <c r="D37" s="19"/>
      <c r="E37" s="19"/>
      <c r="F37" s="20" t="str">
        <f aca="false">IF(A37="","",D37*E37)</f>
        <v/>
      </c>
    </row>
    <row r="38" customFormat="false" ht="15" hidden="false" customHeight="false" outlineLevel="0" collapsed="false">
      <c r="A38" s="8"/>
      <c r="B38" s="8"/>
      <c r="C38" s="8"/>
      <c r="D38" s="19"/>
      <c r="E38" s="19"/>
      <c r="F38" s="20" t="str">
        <f aca="false">IF(A38="","",D38*E38)</f>
        <v/>
      </c>
    </row>
    <row r="39" customFormat="false" ht="15" hidden="false" customHeight="false" outlineLevel="0" collapsed="false">
      <c r="A39" s="8"/>
      <c r="B39" s="8"/>
      <c r="C39" s="8"/>
      <c r="D39" s="19"/>
      <c r="E39" s="19"/>
      <c r="F39" s="20" t="str">
        <f aca="false">IF(A39="","",D39*E39)</f>
        <v/>
      </c>
    </row>
    <row r="40" customFormat="false" ht="15" hidden="false" customHeight="false" outlineLevel="0" collapsed="false">
      <c r="A40" s="8"/>
      <c r="B40" s="8"/>
      <c r="C40" s="8"/>
      <c r="D40" s="19"/>
      <c r="E40" s="19"/>
      <c r="F40" s="20" t="str">
        <f aca="false">IF(A40="","",D40*E40)</f>
        <v/>
      </c>
    </row>
    <row r="41" customFormat="false" ht="15" hidden="false" customHeight="false" outlineLevel="0" collapsed="false">
      <c r="A41" s="8"/>
      <c r="B41" s="8"/>
      <c r="C41" s="8"/>
      <c r="D41" s="19"/>
      <c r="E41" s="19"/>
      <c r="F41" s="20" t="str">
        <f aca="false">IF(A41="","",D41*E41)</f>
        <v/>
      </c>
    </row>
    <row r="42" customFormat="false" ht="15" hidden="false" customHeight="false" outlineLevel="0" collapsed="false">
      <c r="A42" s="8"/>
      <c r="B42" s="8"/>
      <c r="C42" s="8"/>
      <c r="D42" s="19"/>
      <c r="E42" s="19"/>
      <c r="F42" s="20" t="str">
        <f aca="false">IF(A42="","",D42*E42)</f>
        <v/>
      </c>
    </row>
    <row r="43" customFormat="false" ht="15" hidden="false" customHeight="false" outlineLevel="0" collapsed="false">
      <c r="A43" s="8"/>
      <c r="B43" s="8"/>
      <c r="C43" s="8"/>
      <c r="D43" s="19"/>
      <c r="E43" s="19"/>
      <c r="F43" s="20" t="str">
        <f aca="false">IF(A43="","",D43*E43)</f>
        <v/>
      </c>
    </row>
    <row r="44" customFormat="false" ht="15" hidden="false" customHeight="false" outlineLevel="0" collapsed="false">
      <c r="A44" s="8"/>
      <c r="B44" s="8"/>
      <c r="C44" s="8"/>
      <c r="D44" s="19"/>
      <c r="E44" s="19"/>
      <c r="F44" s="20" t="str">
        <f aca="false">IF(A44="","",D44*E44)</f>
        <v/>
      </c>
    </row>
    <row r="45" customFormat="false" ht="15" hidden="false" customHeight="false" outlineLevel="0" collapsed="false">
      <c r="A45" s="8"/>
      <c r="B45" s="8"/>
      <c r="C45" s="8"/>
      <c r="D45" s="19"/>
      <c r="E45" s="19"/>
      <c r="F45" s="20" t="str">
        <f aca="false">IF(A45="","",D45*E45)</f>
        <v/>
      </c>
    </row>
    <row r="46" customFormat="false" ht="15" hidden="false" customHeight="false" outlineLevel="0" collapsed="false">
      <c r="A46" s="8"/>
      <c r="B46" s="8"/>
      <c r="C46" s="8"/>
      <c r="D46" s="19"/>
      <c r="E46" s="19"/>
      <c r="F46" s="20" t="str">
        <f aca="false">IF(A46="","",D46*E46)</f>
        <v/>
      </c>
    </row>
    <row r="47" customFormat="false" ht="15" hidden="false" customHeight="false" outlineLevel="0" collapsed="false">
      <c r="A47" s="8"/>
      <c r="B47" s="8"/>
      <c r="C47" s="8"/>
      <c r="D47" s="19"/>
      <c r="E47" s="19"/>
      <c r="F47" s="20" t="str">
        <f aca="false">IF(A47="","",D47*E47)</f>
        <v/>
      </c>
    </row>
    <row r="48" customFormat="false" ht="15" hidden="false" customHeight="false" outlineLevel="0" collapsed="false">
      <c r="A48" s="8"/>
      <c r="B48" s="8"/>
      <c r="C48" s="8"/>
      <c r="D48" s="19"/>
      <c r="E48" s="19"/>
      <c r="F48" s="20" t="str">
        <f aca="false">IF(A48="","",D48*E48)</f>
        <v/>
      </c>
    </row>
    <row r="49" customFormat="false" ht="15" hidden="false" customHeight="false" outlineLevel="0" collapsed="false">
      <c r="A49" s="8"/>
      <c r="B49" s="8"/>
      <c r="C49" s="8"/>
      <c r="D49" s="19"/>
      <c r="E49" s="19"/>
      <c r="F49" s="20" t="str">
        <f aca="false">IF(A49="","",D49*E49)</f>
        <v/>
      </c>
    </row>
    <row r="50" customFormat="false" ht="15" hidden="false" customHeight="false" outlineLevel="0" collapsed="false">
      <c r="A50" s="8"/>
      <c r="B50" s="8"/>
      <c r="C50" s="8"/>
      <c r="D50" s="19"/>
      <c r="E50" s="19"/>
      <c r="F50" s="20" t="str">
        <f aca="false">IF(A50="","",D50*E50)</f>
        <v/>
      </c>
    </row>
    <row r="51" customFormat="false" ht="15" hidden="false" customHeight="false" outlineLevel="0" collapsed="false">
      <c r="A51" s="8"/>
      <c r="B51" s="8"/>
      <c r="C51" s="8"/>
      <c r="D51" s="19"/>
      <c r="E51" s="19"/>
      <c r="F51" s="20" t="str">
        <f aca="false">IF(A51="","",D51*E51)</f>
        <v/>
      </c>
    </row>
    <row r="52" customFormat="false" ht="15" hidden="false" customHeight="false" outlineLevel="0" collapsed="false">
      <c r="A52" s="8"/>
      <c r="B52" s="8"/>
      <c r="C52" s="8"/>
      <c r="D52" s="19"/>
      <c r="E52" s="19"/>
      <c r="F52" s="20" t="str">
        <f aca="false">IF(A52="","",D52*E52)</f>
        <v/>
      </c>
    </row>
    <row r="53" customFormat="false" ht="15" hidden="false" customHeight="false" outlineLevel="0" collapsed="false">
      <c r="A53" s="8"/>
      <c r="B53" s="8"/>
      <c r="C53" s="8"/>
      <c r="D53" s="19"/>
      <c r="E53" s="19"/>
      <c r="F53" s="20" t="str">
        <f aca="false">IF(A53="","",D53*E53)</f>
        <v/>
      </c>
    </row>
    <row r="54" customFormat="false" ht="15" hidden="false" customHeight="false" outlineLevel="0" collapsed="false">
      <c r="A54" s="8"/>
      <c r="B54" s="8"/>
      <c r="C54" s="8"/>
      <c r="D54" s="19"/>
      <c r="E54" s="19"/>
      <c r="F54" s="20" t="str">
        <f aca="false">IF(A54="","",D54*E54)</f>
        <v/>
      </c>
    </row>
    <row r="55" customFormat="false" ht="15" hidden="false" customHeight="false" outlineLevel="0" collapsed="false">
      <c r="A55" s="8"/>
      <c r="B55" s="8"/>
      <c r="C55" s="8"/>
      <c r="D55" s="19"/>
      <c r="E55" s="19"/>
      <c r="F55" s="20" t="str">
        <f aca="false">IF(A55="","",D55*E55)</f>
        <v/>
      </c>
    </row>
    <row r="56" customFormat="false" ht="15" hidden="false" customHeight="false" outlineLevel="0" collapsed="false">
      <c r="A56" s="8"/>
      <c r="B56" s="8"/>
      <c r="C56" s="8"/>
      <c r="D56" s="19"/>
      <c r="E56" s="19"/>
      <c r="F56" s="20" t="str">
        <f aca="false">IF(A56="","",D56*E56)</f>
        <v/>
      </c>
    </row>
    <row r="57" customFormat="false" ht="15" hidden="false" customHeight="false" outlineLevel="0" collapsed="false">
      <c r="A57" s="8"/>
      <c r="B57" s="8"/>
      <c r="C57" s="8"/>
      <c r="D57" s="19"/>
      <c r="E57" s="19"/>
      <c r="F57" s="20" t="str">
        <f aca="false">IF(A57="","",D57*E57)</f>
        <v/>
      </c>
    </row>
    <row r="58" customFormat="false" ht="15" hidden="false" customHeight="false" outlineLevel="0" collapsed="false">
      <c r="A58" s="8"/>
      <c r="B58" s="8"/>
      <c r="C58" s="8"/>
      <c r="D58" s="19"/>
      <c r="E58" s="19"/>
      <c r="F58" s="20" t="str">
        <f aca="false">IF(A58="","",D58*E58)</f>
        <v/>
      </c>
    </row>
    <row r="59" customFormat="false" ht="15" hidden="false" customHeight="false" outlineLevel="0" collapsed="false">
      <c r="A59" s="8"/>
      <c r="B59" s="8"/>
      <c r="C59" s="8"/>
      <c r="D59" s="19"/>
      <c r="E59" s="19"/>
      <c r="F59" s="20" t="str">
        <f aca="false">IF(A59="","",D59*E59)</f>
        <v/>
      </c>
    </row>
    <row r="60" customFormat="false" ht="15" hidden="false" customHeight="false" outlineLevel="0" collapsed="false">
      <c r="A60" s="8"/>
      <c r="B60" s="8"/>
      <c r="C60" s="8"/>
      <c r="D60" s="19"/>
      <c r="E60" s="19"/>
      <c r="F60" s="20" t="str">
        <f aca="false">IF(A60="","",D60*E60)</f>
        <v/>
      </c>
    </row>
    <row r="61" customFormat="false" ht="15" hidden="false" customHeight="false" outlineLevel="0" collapsed="false">
      <c r="A61" s="8"/>
      <c r="B61" s="8"/>
      <c r="C61" s="8"/>
      <c r="D61" s="19"/>
      <c r="E61" s="19"/>
      <c r="F61" s="20" t="str">
        <f aca="false">IF(A61="","",D61*E61)</f>
        <v/>
      </c>
    </row>
    <row r="62" customFormat="false" ht="15" hidden="false" customHeight="false" outlineLevel="0" collapsed="false">
      <c r="A62" s="8"/>
      <c r="B62" s="8"/>
      <c r="C62" s="8"/>
      <c r="D62" s="19"/>
      <c r="E62" s="19"/>
      <c r="F62" s="20" t="str">
        <f aca="false">IF(A62="","",D62*E62)</f>
        <v/>
      </c>
    </row>
    <row r="63" customFormat="false" ht="15" hidden="false" customHeight="false" outlineLevel="0" collapsed="false">
      <c r="A63" s="8"/>
      <c r="B63" s="8"/>
      <c r="C63" s="8"/>
      <c r="D63" s="19"/>
      <c r="E63" s="19"/>
      <c r="F63" s="20" t="str">
        <f aca="false">IF(A63="","",D63*E63)</f>
        <v/>
      </c>
    </row>
    <row r="64" customFormat="false" ht="15" hidden="false" customHeight="false" outlineLevel="0" collapsed="false">
      <c r="A64" s="8"/>
      <c r="B64" s="8"/>
      <c r="C64" s="8"/>
      <c r="D64" s="19"/>
      <c r="E64" s="19"/>
      <c r="F64" s="20" t="str">
        <f aca="false">IF(A64="","",D64*E64)</f>
        <v/>
      </c>
    </row>
    <row r="65" customFormat="false" ht="15" hidden="false" customHeight="false" outlineLevel="0" collapsed="false">
      <c r="A65" s="8"/>
      <c r="B65" s="8"/>
      <c r="C65" s="8"/>
      <c r="D65" s="19"/>
      <c r="E65" s="19"/>
      <c r="F65" s="20" t="str">
        <f aca="false">IF(A65="","",D65*E65)</f>
        <v/>
      </c>
    </row>
    <row r="66" customFormat="false" ht="15" hidden="false" customHeight="false" outlineLevel="0" collapsed="false">
      <c r="A66" s="8"/>
      <c r="B66" s="8"/>
      <c r="C66" s="8"/>
      <c r="D66" s="19"/>
      <c r="E66" s="19"/>
      <c r="F66" s="20" t="str">
        <f aca="false">IF(A66="","",D66*E66)</f>
        <v/>
      </c>
    </row>
    <row r="67" customFormat="false" ht="15" hidden="false" customHeight="false" outlineLevel="0" collapsed="false">
      <c r="A67" s="8"/>
      <c r="B67" s="8"/>
      <c r="C67" s="8"/>
      <c r="D67" s="19"/>
      <c r="E67" s="19"/>
      <c r="F67" s="20" t="str">
        <f aca="false">IF(A67="","",D67*E67)</f>
        <v/>
      </c>
    </row>
    <row r="68" customFormat="false" ht="15" hidden="false" customHeight="false" outlineLevel="0" collapsed="false">
      <c r="A68" s="8"/>
      <c r="B68" s="8"/>
      <c r="C68" s="8"/>
      <c r="D68" s="19"/>
      <c r="E68" s="19"/>
      <c r="F68" s="20" t="str">
        <f aca="false">IF(A68="","",D68*E68)</f>
        <v/>
      </c>
    </row>
    <row r="69" customFormat="false" ht="15" hidden="false" customHeight="false" outlineLevel="0" collapsed="false">
      <c r="A69" s="8"/>
      <c r="B69" s="8"/>
      <c r="C69" s="8"/>
      <c r="D69" s="19"/>
      <c r="E69" s="19"/>
      <c r="F69" s="20" t="str">
        <f aca="false">IF(A69="","",D69*E69)</f>
        <v/>
      </c>
    </row>
    <row r="70" customFormat="false" ht="15" hidden="false" customHeight="false" outlineLevel="0" collapsed="false">
      <c r="A70" s="8"/>
      <c r="B70" s="8"/>
      <c r="C70" s="8"/>
      <c r="D70" s="19"/>
      <c r="E70" s="19"/>
      <c r="F70" s="20" t="str">
        <f aca="false">IF(A70="","",D70*E70)</f>
        <v/>
      </c>
    </row>
    <row r="71" customFormat="false" ht="15" hidden="false" customHeight="false" outlineLevel="0" collapsed="false">
      <c r="A71" s="8"/>
      <c r="B71" s="8"/>
      <c r="C71" s="8"/>
      <c r="D71" s="19"/>
      <c r="E71" s="19"/>
      <c r="F71" s="20" t="str">
        <f aca="false">IF(A71="","",D71*E71)</f>
        <v/>
      </c>
    </row>
    <row r="72" customFormat="false" ht="15" hidden="false" customHeight="false" outlineLevel="0" collapsed="false">
      <c r="A72" s="8"/>
      <c r="B72" s="8"/>
      <c r="C72" s="8"/>
      <c r="D72" s="19"/>
      <c r="E72" s="19"/>
      <c r="F72" s="20" t="str">
        <f aca="false">IF(A72="","",D72*E72)</f>
        <v/>
      </c>
    </row>
    <row r="73" customFormat="false" ht="15" hidden="false" customHeight="false" outlineLevel="0" collapsed="false">
      <c r="A73" s="8"/>
      <c r="B73" s="8"/>
      <c r="C73" s="8"/>
      <c r="D73" s="19"/>
      <c r="E73" s="19"/>
      <c r="F73" s="20" t="str">
        <f aca="false">IF(A73="","",D73*E73)</f>
        <v/>
      </c>
    </row>
    <row r="74" customFormat="false" ht="15" hidden="false" customHeight="false" outlineLevel="0" collapsed="false">
      <c r="A74" s="8"/>
      <c r="B74" s="8"/>
      <c r="C74" s="8"/>
      <c r="D74" s="19"/>
      <c r="E74" s="19"/>
      <c r="F74" s="20" t="str">
        <f aca="false">IF(A74="","",D74*E74)</f>
        <v/>
      </c>
    </row>
    <row r="75" customFormat="false" ht="15" hidden="false" customHeight="false" outlineLevel="0" collapsed="false">
      <c r="A75" s="8"/>
      <c r="B75" s="8"/>
      <c r="C75" s="8"/>
      <c r="D75" s="19"/>
      <c r="E75" s="19"/>
      <c r="F75" s="20" t="str">
        <f aca="false">IF(A75="","",D75*E75)</f>
        <v/>
      </c>
    </row>
    <row r="76" customFormat="false" ht="15" hidden="false" customHeight="false" outlineLevel="0" collapsed="false">
      <c r="A76" s="8"/>
      <c r="B76" s="8"/>
      <c r="C76" s="8"/>
      <c r="D76" s="19"/>
      <c r="E76" s="19"/>
      <c r="F76" s="20" t="str">
        <f aca="false">IF(A76="","",D76*E76)</f>
        <v/>
      </c>
    </row>
    <row r="77" customFormat="false" ht="15" hidden="false" customHeight="false" outlineLevel="0" collapsed="false">
      <c r="A77" s="8"/>
      <c r="B77" s="8"/>
      <c r="C77" s="8"/>
      <c r="D77" s="19"/>
      <c r="E77" s="19"/>
      <c r="F77" s="20" t="str">
        <f aca="false">IF(A77="","",D77*E77)</f>
        <v/>
      </c>
    </row>
    <row r="78" customFormat="false" ht="15" hidden="false" customHeight="false" outlineLevel="0" collapsed="false">
      <c r="A78" s="8"/>
      <c r="B78" s="8"/>
      <c r="C78" s="8"/>
      <c r="D78" s="19"/>
      <c r="E78" s="19"/>
      <c r="F78" s="20" t="str">
        <f aca="false">IF(A78="","",D78*E78)</f>
        <v/>
      </c>
    </row>
    <row r="79" customFormat="false" ht="15" hidden="false" customHeight="false" outlineLevel="0" collapsed="false">
      <c r="A79" s="8"/>
      <c r="B79" s="8"/>
      <c r="C79" s="8"/>
      <c r="D79" s="19"/>
      <c r="E79" s="19"/>
      <c r="F79" s="20" t="str">
        <f aca="false">IF(A79="","",D79*E79)</f>
        <v/>
      </c>
    </row>
    <row r="80" customFormat="false" ht="15" hidden="false" customHeight="false" outlineLevel="0" collapsed="false">
      <c r="A80" s="8"/>
      <c r="B80" s="8"/>
      <c r="C80" s="8"/>
      <c r="D80" s="19"/>
      <c r="E80" s="19"/>
      <c r="F80" s="20" t="str">
        <f aca="false">IF(A80="","",D80*E80)</f>
        <v/>
      </c>
    </row>
    <row r="81" customFormat="false" ht="15" hidden="false" customHeight="false" outlineLevel="0" collapsed="false">
      <c r="A81" s="8"/>
      <c r="B81" s="8"/>
      <c r="C81" s="8"/>
      <c r="D81" s="19"/>
      <c r="E81" s="19"/>
      <c r="F81" s="20" t="str">
        <f aca="false">IF(A81="","",D81*E81)</f>
        <v/>
      </c>
    </row>
    <row r="82" customFormat="false" ht="15" hidden="false" customHeight="false" outlineLevel="0" collapsed="false">
      <c r="A82" s="8"/>
      <c r="B82" s="8"/>
      <c r="C82" s="8"/>
      <c r="D82" s="19"/>
      <c r="E82" s="19"/>
      <c r="F82" s="20" t="str">
        <f aca="false">IF(A82="","",D82*E82)</f>
        <v/>
      </c>
    </row>
    <row r="83" customFormat="false" ht="15" hidden="false" customHeight="false" outlineLevel="0" collapsed="false">
      <c r="A83" s="8"/>
      <c r="B83" s="8"/>
      <c r="C83" s="8"/>
      <c r="D83" s="19"/>
      <c r="E83" s="19"/>
      <c r="F83" s="20" t="str">
        <f aca="false">IF(A83="","",D83*E83)</f>
        <v/>
      </c>
    </row>
    <row r="84" customFormat="false" ht="15" hidden="false" customHeight="false" outlineLevel="0" collapsed="false">
      <c r="A84" s="8"/>
      <c r="B84" s="8"/>
      <c r="C84" s="8"/>
      <c r="D84" s="19"/>
      <c r="E84" s="19"/>
      <c r="F84" s="20" t="str">
        <f aca="false">IF(A84="","",D84*E84)</f>
        <v/>
      </c>
    </row>
    <row r="85" customFormat="false" ht="15" hidden="false" customHeight="false" outlineLevel="0" collapsed="false">
      <c r="A85" s="8"/>
      <c r="B85" s="8"/>
      <c r="C85" s="8"/>
      <c r="D85" s="19"/>
      <c r="E85" s="19"/>
      <c r="F85" s="20" t="str">
        <f aca="false">IF(A85="","",D85*E85)</f>
        <v/>
      </c>
    </row>
    <row r="86" customFormat="false" ht="15" hidden="false" customHeight="false" outlineLevel="0" collapsed="false">
      <c r="A86" s="8"/>
      <c r="B86" s="8"/>
      <c r="C86" s="8"/>
      <c r="D86" s="19"/>
      <c r="E86" s="19"/>
      <c r="F86" s="20" t="str">
        <f aca="false">IF(A86="","",D86*E86)</f>
        <v/>
      </c>
    </row>
    <row r="87" customFormat="false" ht="15" hidden="false" customHeight="false" outlineLevel="0" collapsed="false">
      <c r="A87" s="8"/>
      <c r="B87" s="8"/>
      <c r="C87" s="8"/>
      <c r="D87" s="19"/>
      <c r="E87" s="19"/>
      <c r="F87" s="20" t="str">
        <f aca="false">IF(A87="","",D87*E87)</f>
        <v/>
      </c>
    </row>
    <row r="88" customFormat="false" ht="15" hidden="false" customHeight="false" outlineLevel="0" collapsed="false">
      <c r="A88" s="8"/>
      <c r="B88" s="8"/>
      <c r="C88" s="8"/>
      <c r="D88" s="19"/>
      <c r="E88" s="19"/>
      <c r="F88" s="20" t="str">
        <f aca="false">IF(A88="","",D88*E88)</f>
        <v/>
      </c>
    </row>
    <row r="89" customFormat="false" ht="15" hidden="false" customHeight="false" outlineLevel="0" collapsed="false">
      <c r="A89" s="8"/>
      <c r="B89" s="8"/>
      <c r="C89" s="8"/>
      <c r="D89" s="19"/>
      <c r="E89" s="19"/>
      <c r="F89" s="20" t="str">
        <f aca="false">IF(A89="","",D89*E89)</f>
        <v/>
      </c>
    </row>
    <row r="90" customFormat="false" ht="15" hidden="false" customHeight="false" outlineLevel="0" collapsed="false">
      <c r="A90" s="8"/>
      <c r="B90" s="8"/>
      <c r="C90" s="8"/>
      <c r="D90" s="19"/>
      <c r="E90" s="19"/>
      <c r="F90" s="20" t="str">
        <f aca="false">IF(A90="","",D90*E90)</f>
        <v/>
      </c>
    </row>
    <row r="91" customFormat="false" ht="15" hidden="false" customHeight="false" outlineLevel="0" collapsed="false">
      <c r="A91" s="8"/>
      <c r="B91" s="8"/>
      <c r="C91" s="8"/>
      <c r="D91" s="19"/>
      <c r="E91" s="19"/>
      <c r="F91" s="20" t="str">
        <f aca="false">IF(A91="","",D91*E91)</f>
        <v/>
      </c>
    </row>
    <row r="92" customFormat="false" ht="15" hidden="false" customHeight="false" outlineLevel="0" collapsed="false">
      <c r="A92" s="8"/>
      <c r="B92" s="8"/>
      <c r="C92" s="8"/>
      <c r="D92" s="19"/>
      <c r="E92" s="19"/>
      <c r="F92" s="20" t="str">
        <f aca="false">IF(A92="","",D92*E92)</f>
        <v/>
      </c>
    </row>
    <row r="93" customFormat="false" ht="15" hidden="false" customHeight="false" outlineLevel="0" collapsed="false">
      <c r="A93" s="8"/>
      <c r="B93" s="8"/>
      <c r="C93" s="8"/>
      <c r="D93" s="19"/>
      <c r="E93" s="19"/>
      <c r="F93" s="20" t="str">
        <f aca="false">IF(A93="","",D93*E93)</f>
        <v/>
      </c>
    </row>
    <row r="94" customFormat="false" ht="15" hidden="false" customHeight="false" outlineLevel="0" collapsed="false">
      <c r="A94" s="8"/>
      <c r="B94" s="8"/>
      <c r="C94" s="8"/>
      <c r="D94" s="19"/>
      <c r="E94" s="19"/>
      <c r="F94" s="20" t="str">
        <f aca="false">IF(A94="","",D94*E94)</f>
        <v/>
      </c>
    </row>
    <row r="95" customFormat="false" ht="15" hidden="false" customHeight="false" outlineLevel="0" collapsed="false">
      <c r="A95" s="8"/>
      <c r="B95" s="8"/>
      <c r="C95" s="8"/>
      <c r="D95" s="19"/>
      <c r="E95" s="19"/>
      <c r="F95" s="20" t="str">
        <f aca="false">IF(A95="","",D95*E95)</f>
        <v/>
      </c>
    </row>
    <row r="96" customFormat="false" ht="15" hidden="false" customHeight="false" outlineLevel="0" collapsed="false">
      <c r="A96" s="8"/>
      <c r="B96" s="8"/>
      <c r="C96" s="8"/>
      <c r="D96" s="19"/>
      <c r="E96" s="19"/>
      <c r="F96" s="20" t="str">
        <f aca="false">IF(A96="","",D96*E96)</f>
        <v/>
      </c>
    </row>
    <row r="97" customFormat="false" ht="15" hidden="false" customHeight="false" outlineLevel="0" collapsed="false">
      <c r="A97" s="8"/>
      <c r="B97" s="8"/>
      <c r="C97" s="8"/>
      <c r="D97" s="19"/>
      <c r="E97" s="19"/>
      <c r="F97" s="20" t="str">
        <f aca="false">IF(A97="","",D97*E97)</f>
        <v/>
      </c>
    </row>
    <row r="98" customFormat="false" ht="15" hidden="false" customHeight="false" outlineLevel="0" collapsed="false">
      <c r="A98" s="8"/>
      <c r="B98" s="8"/>
      <c r="C98" s="8"/>
      <c r="D98" s="19"/>
      <c r="E98" s="19"/>
      <c r="F98" s="20" t="str">
        <f aca="false">IF(A98="","",D98*E98)</f>
        <v/>
      </c>
    </row>
    <row r="99" customFormat="false" ht="15" hidden="false" customHeight="false" outlineLevel="0" collapsed="false">
      <c r="A99" s="8"/>
      <c r="B99" s="8"/>
      <c r="C99" s="8"/>
      <c r="D99" s="19"/>
      <c r="E99" s="19"/>
      <c r="F99" s="20" t="str">
        <f aca="false">IF(A99="","",D99*E99)</f>
        <v/>
      </c>
    </row>
    <row r="100" customFormat="false" ht="15" hidden="false" customHeight="false" outlineLevel="0" collapsed="false">
      <c r="A100" s="8"/>
      <c r="B100" s="8"/>
      <c r="C100" s="8"/>
      <c r="D100" s="19"/>
      <c r="E100" s="19"/>
      <c r="F100" s="20" t="str">
        <f aca="false">IF(A100="","",D100*E100)</f>
        <v/>
      </c>
    </row>
    <row r="101" customFormat="false" ht="15" hidden="false" customHeight="false" outlineLevel="0" collapsed="false">
      <c r="A101" s="8"/>
      <c r="B101" s="8"/>
      <c r="C101" s="8"/>
      <c r="D101" s="19"/>
      <c r="E101" s="19"/>
      <c r="F101" s="20" t="str">
        <f aca="false">IF(A101="","",D101*E101)</f>
        <v/>
      </c>
    </row>
    <row r="102" customFormat="false" ht="15" hidden="false" customHeight="false" outlineLevel="0" collapsed="false">
      <c r="A102" s="8"/>
      <c r="B102" s="8"/>
      <c r="C102" s="8"/>
      <c r="D102" s="19"/>
      <c r="E102" s="19"/>
      <c r="F102" s="20" t="str">
        <f aca="false">IF(A102="","",D102*E102)</f>
        <v/>
      </c>
    </row>
    <row r="103" customFormat="false" ht="15" hidden="false" customHeight="false" outlineLevel="0" collapsed="false">
      <c r="A103" s="8"/>
      <c r="B103" s="8"/>
      <c r="C103" s="8"/>
      <c r="D103" s="19"/>
      <c r="E103" s="19"/>
      <c r="F103" s="20" t="str">
        <f aca="false">IF(A103="","",D103*E103)</f>
        <v/>
      </c>
    </row>
    <row r="104" customFormat="false" ht="15" hidden="false" customHeight="false" outlineLevel="0" collapsed="false">
      <c r="A104" s="8"/>
      <c r="B104" s="8"/>
      <c r="C104" s="8"/>
      <c r="D104" s="19"/>
      <c r="E104" s="19"/>
      <c r="F104" s="20" t="str">
        <f aca="false">IF(A104="","",D104*E104)</f>
        <v/>
      </c>
    </row>
    <row r="105" customFormat="false" ht="15" hidden="false" customHeight="false" outlineLevel="0" collapsed="false">
      <c r="A105" s="8"/>
      <c r="B105" s="8"/>
      <c r="C105" s="8"/>
      <c r="D105" s="19"/>
      <c r="E105" s="19"/>
      <c r="F105" s="20" t="str">
        <f aca="false">IF(A105="","",D105*E105)</f>
        <v/>
      </c>
    </row>
    <row r="106" customFormat="false" ht="15" hidden="false" customHeight="false" outlineLevel="0" collapsed="false">
      <c r="A106" s="8"/>
      <c r="B106" s="8"/>
      <c r="C106" s="8"/>
      <c r="D106" s="19"/>
      <c r="E106" s="19"/>
      <c r="F106" s="20" t="str">
        <f aca="false">IF(A106="","",D106*E106)</f>
        <v/>
      </c>
    </row>
    <row r="107" customFormat="false" ht="15" hidden="false" customHeight="false" outlineLevel="0" collapsed="false">
      <c r="A107" s="8"/>
      <c r="B107" s="8"/>
      <c r="C107" s="8"/>
      <c r="D107" s="19"/>
      <c r="E107" s="19"/>
      <c r="F107" s="20" t="str">
        <f aca="false">IF(A107="","",D107*E107)</f>
        <v/>
      </c>
    </row>
    <row r="108" customFormat="false" ht="15" hidden="false" customHeight="false" outlineLevel="0" collapsed="false">
      <c r="A108" s="8"/>
      <c r="B108" s="8"/>
      <c r="C108" s="8"/>
      <c r="D108" s="19"/>
      <c r="E108" s="19"/>
      <c r="F108" s="20" t="str">
        <f aca="false">IF(A108="","",D108*E108)</f>
        <v/>
      </c>
    </row>
    <row r="109" customFormat="false" ht="15" hidden="false" customHeight="false" outlineLevel="0" collapsed="false">
      <c r="A109" s="8"/>
      <c r="B109" s="8"/>
      <c r="C109" s="8"/>
      <c r="D109" s="19"/>
      <c r="E109" s="19"/>
      <c r="F109" s="20" t="str">
        <f aca="false">IF(A109="","",D109*E109)</f>
        <v/>
      </c>
    </row>
    <row r="110" customFormat="false" ht="15" hidden="false" customHeight="false" outlineLevel="0" collapsed="false">
      <c r="A110" s="8"/>
      <c r="B110" s="8"/>
      <c r="C110" s="8"/>
      <c r="D110" s="19"/>
      <c r="E110" s="19"/>
      <c r="F110" s="20" t="str">
        <f aca="false">IF(A110="","",D110*E110)</f>
        <v/>
      </c>
    </row>
    <row r="111" customFormat="false" ht="15" hidden="false" customHeight="false" outlineLevel="0" collapsed="false">
      <c r="A111" s="8"/>
      <c r="B111" s="8"/>
      <c r="C111" s="8"/>
      <c r="D111" s="19"/>
      <c r="E111" s="19"/>
      <c r="F111" s="20" t="str">
        <f aca="false">IF(A111="","",D111*E111)</f>
        <v/>
      </c>
    </row>
    <row r="112" customFormat="false" ht="15" hidden="false" customHeight="false" outlineLevel="0" collapsed="false">
      <c r="A112" s="8"/>
      <c r="B112" s="8"/>
      <c r="C112" s="8"/>
      <c r="D112" s="19"/>
      <c r="E112" s="19"/>
      <c r="F112" s="20" t="str">
        <f aca="false">IF(A112="","",D112*E112)</f>
        <v/>
      </c>
    </row>
    <row r="113" customFormat="false" ht="15" hidden="false" customHeight="false" outlineLevel="0" collapsed="false">
      <c r="A113" s="8"/>
      <c r="B113" s="8"/>
      <c r="C113" s="8"/>
      <c r="D113" s="19"/>
      <c r="E113" s="19"/>
      <c r="F113" s="20" t="str">
        <f aca="false">IF(A113="","",D113*E113)</f>
        <v/>
      </c>
    </row>
    <row r="114" customFormat="false" ht="15" hidden="false" customHeight="false" outlineLevel="0" collapsed="false">
      <c r="A114" s="8"/>
      <c r="B114" s="8"/>
      <c r="C114" s="8"/>
      <c r="D114" s="19"/>
      <c r="E114" s="19"/>
      <c r="F114" s="20" t="str">
        <f aca="false">IF(A114="","",D114*E114)</f>
        <v/>
      </c>
    </row>
    <row r="115" customFormat="false" ht="15" hidden="false" customHeight="false" outlineLevel="0" collapsed="false">
      <c r="A115" s="8"/>
      <c r="B115" s="8"/>
      <c r="C115" s="8"/>
      <c r="D115" s="19"/>
      <c r="E115" s="19"/>
      <c r="F115" s="20" t="str">
        <f aca="false">IF(A115="","",D115*E115)</f>
        <v/>
      </c>
    </row>
    <row r="116" customFormat="false" ht="15" hidden="false" customHeight="false" outlineLevel="0" collapsed="false">
      <c r="A116" s="8"/>
      <c r="B116" s="8"/>
      <c r="C116" s="8"/>
      <c r="D116" s="19"/>
      <c r="E116" s="19"/>
      <c r="F116" s="20" t="str">
        <f aca="false">IF(A116="","",D116*E116)</f>
        <v/>
      </c>
    </row>
    <row r="117" customFormat="false" ht="15" hidden="false" customHeight="false" outlineLevel="0" collapsed="false">
      <c r="A117" s="8"/>
      <c r="B117" s="8"/>
      <c r="C117" s="8"/>
      <c r="D117" s="19"/>
      <c r="E117" s="19"/>
      <c r="F117" s="20" t="str">
        <f aca="false">IF(A117="","",D117*E117)</f>
        <v/>
      </c>
    </row>
    <row r="118" customFormat="false" ht="15" hidden="false" customHeight="false" outlineLevel="0" collapsed="false">
      <c r="A118" s="8"/>
      <c r="B118" s="8"/>
      <c r="C118" s="8"/>
      <c r="D118" s="19"/>
      <c r="E118" s="19"/>
      <c r="F118" s="20" t="str">
        <f aca="false">IF(A118="","",D118*E118)</f>
        <v/>
      </c>
    </row>
    <row r="119" customFormat="false" ht="15" hidden="false" customHeight="false" outlineLevel="0" collapsed="false">
      <c r="A119" s="8"/>
      <c r="B119" s="8"/>
      <c r="C119" s="8"/>
      <c r="D119" s="19"/>
      <c r="E119" s="19"/>
      <c r="F119" s="20" t="str">
        <f aca="false">IF(A119="","",D119*E119)</f>
        <v/>
      </c>
    </row>
    <row r="120" customFormat="false" ht="15" hidden="false" customHeight="false" outlineLevel="0" collapsed="false">
      <c r="A120" s="8"/>
      <c r="B120" s="8"/>
      <c r="C120" s="8"/>
      <c r="D120" s="19"/>
      <c r="E120" s="19"/>
      <c r="F120" s="20" t="str">
        <f aca="false">IF(A120="","",D120*E120)</f>
        <v/>
      </c>
    </row>
    <row r="121" customFormat="false" ht="15" hidden="false" customHeight="false" outlineLevel="0" collapsed="false">
      <c r="A121" s="8"/>
      <c r="B121" s="8"/>
      <c r="C121" s="8"/>
      <c r="D121" s="19"/>
      <c r="E121" s="19"/>
      <c r="F121" s="20" t="str">
        <f aca="false">IF(A121="","",D121*E121)</f>
        <v/>
      </c>
    </row>
    <row r="122" customFormat="false" ht="15" hidden="false" customHeight="false" outlineLevel="0" collapsed="false">
      <c r="A122" s="8"/>
      <c r="B122" s="8"/>
      <c r="C122" s="8"/>
      <c r="D122" s="19"/>
      <c r="E122" s="19"/>
      <c r="F122" s="20" t="str">
        <f aca="false">IF(A122="","",D122*E122)</f>
        <v/>
      </c>
    </row>
    <row r="123" customFormat="false" ht="15" hidden="false" customHeight="false" outlineLevel="0" collapsed="false">
      <c r="A123" s="8"/>
      <c r="B123" s="8"/>
      <c r="C123" s="8"/>
      <c r="D123" s="19"/>
      <c r="E123" s="19"/>
      <c r="F123" s="20" t="str">
        <f aca="false">IF(A123="","",D123*E123)</f>
        <v/>
      </c>
    </row>
    <row r="124" customFormat="false" ht="15" hidden="false" customHeight="false" outlineLevel="0" collapsed="false">
      <c r="A124" s="8"/>
      <c r="B124" s="8"/>
      <c r="C124" s="8"/>
      <c r="D124" s="19"/>
      <c r="E124" s="19"/>
      <c r="F124" s="20" t="str">
        <f aca="false">IF(A124="","",D124*E124)</f>
        <v/>
      </c>
    </row>
    <row r="125" customFormat="false" ht="15" hidden="false" customHeight="false" outlineLevel="0" collapsed="false">
      <c r="A125" s="8"/>
      <c r="B125" s="8"/>
      <c r="C125" s="8"/>
      <c r="D125" s="19"/>
      <c r="E125" s="19"/>
      <c r="F125" s="20" t="str">
        <f aca="false">IF(A125="","",D125*E125)</f>
        <v/>
      </c>
    </row>
    <row r="126" customFormat="false" ht="15" hidden="false" customHeight="false" outlineLevel="0" collapsed="false">
      <c r="A126" s="8"/>
      <c r="B126" s="8"/>
      <c r="C126" s="8"/>
      <c r="D126" s="19"/>
      <c r="E126" s="19"/>
      <c r="F126" s="20" t="str">
        <f aca="false">IF(A126="","",D126*E126)</f>
        <v/>
      </c>
    </row>
    <row r="127" customFormat="false" ht="15" hidden="false" customHeight="false" outlineLevel="0" collapsed="false">
      <c r="A127" s="8"/>
      <c r="B127" s="8"/>
      <c r="C127" s="8"/>
      <c r="D127" s="19"/>
      <c r="E127" s="19"/>
      <c r="F127" s="20" t="str">
        <f aca="false">IF(A127="","",D127*E127)</f>
        <v/>
      </c>
    </row>
    <row r="128" customFormat="false" ht="15" hidden="false" customHeight="false" outlineLevel="0" collapsed="false">
      <c r="A128" s="8"/>
      <c r="B128" s="8"/>
      <c r="C128" s="8"/>
      <c r="D128" s="19"/>
      <c r="E128" s="19"/>
      <c r="F128" s="20" t="str">
        <f aca="false">IF(A128="","",D128*E128)</f>
        <v/>
      </c>
    </row>
    <row r="129" customFormat="false" ht="15" hidden="false" customHeight="false" outlineLevel="0" collapsed="false">
      <c r="A129" s="8"/>
      <c r="B129" s="8"/>
      <c r="C129" s="8"/>
      <c r="D129" s="19"/>
      <c r="E129" s="19"/>
      <c r="F129" s="20" t="str">
        <f aca="false">IF(A129="","",D129*E129)</f>
        <v/>
      </c>
    </row>
    <row r="130" customFormat="false" ht="15" hidden="false" customHeight="false" outlineLevel="0" collapsed="false">
      <c r="A130" s="8"/>
      <c r="B130" s="8"/>
      <c r="C130" s="8"/>
      <c r="D130" s="19"/>
      <c r="E130" s="19"/>
      <c r="F130" s="20" t="str">
        <f aca="false">IF(A130="","",D130*E130)</f>
        <v/>
      </c>
    </row>
    <row r="131" customFormat="false" ht="15" hidden="false" customHeight="false" outlineLevel="0" collapsed="false">
      <c r="A131" s="8"/>
      <c r="B131" s="8"/>
      <c r="C131" s="8"/>
      <c r="D131" s="19"/>
      <c r="E131" s="19"/>
      <c r="F131" s="20" t="str">
        <f aca="false">IF(A131="","",D131*E131)</f>
        <v/>
      </c>
    </row>
    <row r="132" customFormat="false" ht="15" hidden="false" customHeight="false" outlineLevel="0" collapsed="false">
      <c r="A132" s="8"/>
      <c r="B132" s="8"/>
      <c r="C132" s="8"/>
      <c r="D132" s="19"/>
      <c r="E132" s="19"/>
      <c r="F132" s="20" t="str">
        <f aca="false">IF(A132="","",D132*E132)</f>
        <v/>
      </c>
    </row>
    <row r="133" customFormat="false" ht="15" hidden="false" customHeight="false" outlineLevel="0" collapsed="false">
      <c r="A133" s="8"/>
      <c r="B133" s="8"/>
      <c r="C133" s="8"/>
      <c r="D133" s="19"/>
      <c r="E133" s="19"/>
      <c r="F133" s="20" t="str">
        <f aca="false">IF(A133="","",D133*E133)</f>
        <v/>
      </c>
    </row>
    <row r="134" customFormat="false" ht="15" hidden="false" customHeight="false" outlineLevel="0" collapsed="false">
      <c r="A134" s="8"/>
      <c r="B134" s="8"/>
      <c r="C134" s="8"/>
      <c r="D134" s="19"/>
      <c r="E134" s="19"/>
      <c r="F134" s="20" t="str">
        <f aca="false">IF(A134="","",D134*E134)</f>
        <v/>
      </c>
    </row>
    <row r="135" customFormat="false" ht="15" hidden="false" customHeight="false" outlineLevel="0" collapsed="false">
      <c r="A135" s="8"/>
      <c r="B135" s="8"/>
      <c r="C135" s="8"/>
      <c r="D135" s="19"/>
      <c r="E135" s="19"/>
      <c r="F135" s="20" t="str">
        <f aca="false">IF(A135="","",D135*E135)</f>
        <v/>
      </c>
    </row>
    <row r="136" customFormat="false" ht="15" hidden="false" customHeight="false" outlineLevel="0" collapsed="false">
      <c r="A136" s="8"/>
      <c r="B136" s="8"/>
      <c r="C136" s="8"/>
      <c r="D136" s="19"/>
      <c r="E136" s="19"/>
      <c r="F136" s="20" t="str">
        <f aca="false">IF(A136="","",D136*E136)</f>
        <v/>
      </c>
    </row>
    <row r="137" customFormat="false" ht="15" hidden="false" customHeight="false" outlineLevel="0" collapsed="false">
      <c r="A137" s="8"/>
      <c r="B137" s="8"/>
      <c r="C137" s="8"/>
      <c r="D137" s="19"/>
      <c r="E137" s="19"/>
      <c r="F137" s="20" t="str">
        <f aca="false">IF(A137="","",D137*E137)</f>
        <v/>
      </c>
    </row>
    <row r="138" customFormat="false" ht="15" hidden="false" customHeight="false" outlineLevel="0" collapsed="false">
      <c r="A138" s="8"/>
      <c r="B138" s="8"/>
      <c r="C138" s="8"/>
      <c r="D138" s="19"/>
      <c r="E138" s="19"/>
      <c r="F138" s="20" t="str">
        <f aca="false">IF(A138="","",D138*E138)</f>
        <v/>
      </c>
    </row>
    <row r="139" customFormat="false" ht="15" hidden="false" customHeight="false" outlineLevel="0" collapsed="false">
      <c r="A139" s="8"/>
      <c r="B139" s="8"/>
      <c r="C139" s="8"/>
      <c r="D139" s="19"/>
      <c r="E139" s="19"/>
      <c r="F139" s="20" t="str">
        <f aca="false">IF(A139="","",D139*E139)</f>
        <v/>
      </c>
    </row>
    <row r="140" customFormat="false" ht="15" hidden="false" customHeight="false" outlineLevel="0" collapsed="false">
      <c r="A140" s="8"/>
      <c r="B140" s="8"/>
      <c r="C140" s="8"/>
      <c r="D140" s="19"/>
      <c r="E140" s="19"/>
      <c r="F140" s="20" t="str">
        <f aca="false">IF(A140="","",D140*E140)</f>
        <v/>
      </c>
    </row>
    <row r="141" customFormat="false" ht="15" hidden="false" customHeight="false" outlineLevel="0" collapsed="false">
      <c r="A141" s="8"/>
      <c r="B141" s="8"/>
      <c r="C141" s="8"/>
      <c r="D141" s="19"/>
      <c r="E141" s="19"/>
      <c r="F141" s="20" t="str">
        <f aca="false">IF(A141="","",D141*E141)</f>
        <v/>
      </c>
    </row>
    <row r="142" customFormat="false" ht="15" hidden="false" customHeight="false" outlineLevel="0" collapsed="false">
      <c r="A142" s="8"/>
      <c r="B142" s="8"/>
      <c r="C142" s="8"/>
      <c r="D142" s="19"/>
      <c r="E142" s="19"/>
      <c r="F142" s="20" t="str">
        <f aca="false">IF(A142="","",D142*E142)</f>
        <v/>
      </c>
    </row>
    <row r="143" customFormat="false" ht="15" hidden="false" customHeight="false" outlineLevel="0" collapsed="false">
      <c r="A143" s="8"/>
      <c r="B143" s="8"/>
      <c r="C143" s="8"/>
      <c r="D143" s="19"/>
      <c r="E143" s="19"/>
      <c r="F143" s="20" t="str">
        <f aca="false">IF(A143="","",D143*E143)</f>
        <v/>
      </c>
    </row>
    <row r="144" customFormat="false" ht="15" hidden="false" customHeight="false" outlineLevel="0" collapsed="false">
      <c r="A144" s="8"/>
      <c r="B144" s="8"/>
      <c r="C144" s="8"/>
      <c r="D144" s="19"/>
      <c r="E144" s="19"/>
      <c r="F144" s="20" t="str">
        <f aca="false">IF(A144="","",D144*E144)</f>
        <v/>
      </c>
    </row>
    <row r="145" customFormat="false" ht="15" hidden="false" customHeight="false" outlineLevel="0" collapsed="false">
      <c r="A145" s="8"/>
      <c r="B145" s="8"/>
      <c r="C145" s="8"/>
      <c r="D145" s="19"/>
      <c r="E145" s="19"/>
      <c r="F145" s="20" t="str">
        <f aca="false">IF(A145="","",D145*E145)</f>
        <v/>
      </c>
    </row>
    <row r="146" customFormat="false" ht="15" hidden="false" customHeight="false" outlineLevel="0" collapsed="false">
      <c r="A146" s="8"/>
      <c r="B146" s="8"/>
      <c r="C146" s="8"/>
      <c r="D146" s="19"/>
      <c r="E146" s="19"/>
      <c r="F146" s="20" t="str">
        <f aca="false">IF(A146="","",D146*E146)</f>
        <v/>
      </c>
    </row>
    <row r="147" customFormat="false" ht="15" hidden="false" customHeight="false" outlineLevel="0" collapsed="false">
      <c r="A147" s="8"/>
      <c r="B147" s="8"/>
      <c r="C147" s="8"/>
      <c r="D147" s="19"/>
      <c r="E147" s="19"/>
      <c r="F147" s="20" t="str">
        <f aca="false">IF(A147="","",D147*E147)</f>
        <v/>
      </c>
    </row>
    <row r="148" customFormat="false" ht="15" hidden="false" customHeight="false" outlineLevel="0" collapsed="false">
      <c r="A148" s="8"/>
      <c r="B148" s="8"/>
      <c r="C148" s="8"/>
      <c r="D148" s="19"/>
      <c r="E148" s="19"/>
      <c r="F148" s="20" t="str">
        <f aca="false">IF(A148="","",D148*E148)</f>
        <v/>
      </c>
    </row>
    <row r="149" customFormat="false" ht="15" hidden="false" customHeight="false" outlineLevel="0" collapsed="false">
      <c r="A149" s="8"/>
      <c r="B149" s="8"/>
      <c r="C149" s="8"/>
      <c r="D149" s="19"/>
      <c r="E149" s="19"/>
      <c r="F149" s="20" t="str">
        <f aca="false">IF(A149="","",D149*E149)</f>
        <v/>
      </c>
    </row>
    <row r="150" customFormat="false" ht="15" hidden="false" customHeight="false" outlineLevel="0" collapsed="false">
      <c r="A150" s="8"/>
      <c r="B150" s="8"/>
      <c r="C150" s="8"/>
      <c r="D150" s="19"/>
      <c r="E150" s="19"/>
      <c r="F150" s="20" t="str">
        <f aca="false">IF(A150="","",D150*E150)</f>
        <v/>
      </c>
    </row>
    <row r="151" customFormat="false" ht="15" hidden="false" customHeight="false" outlineLevel="0" collapsed="false">
      <c r="A151" s="8"/>
      <c r="B151" s="8"/>
      <c r="C151" s="8"/>
      <c r="D151" s="19"/>
      <c r="E151" s="19"/>
      <c r="F151" s="20" t="str">
        <f aca="false">IF(A151="","",D151*E151)</f>
        <v/>
      </c>
    </row>
    <row r="152" customFormat="false" ht="15" hidden="false" customHeight="false" outlineLevel="0" collapsed="false">
      <c r="A152" s="8"/>
      <c r="B152" s="8"/>
      <c r="C152" s="8"/>
      <c r="D152" s="19"/>
      <c r="E152" s="19"/>
      <c r="F152" s="20" t="str">
        <f aca="false">IF(A152="","",D152*E152)</f>
        <v/>
      </c>
    </row>
    <row r="153" customFormat="false" ht="15" hidden="false" customHeight="false" outlineLevel="0" collapsed="false">
      <c r="A153" s="8"/>
      <c r="B153" s="8"/>
      <c r="C153" s="8"/>
      <c r="D153" s="19"/>
      <c r="E153" s="19"/>
      <c r="F153" s="20" t="str">
        <f aca="false">IF(A153="","",D153*E153)</f>
        <v/>
      </c>
    </row>
    <row r="154" customFormat="false" ht="15" hidden="false" customHeight="false" outlineLevel="0" collapsed="false">
      <c r="A154" s="8"/>
      <c r="B154" s="8"/>
      <c r="C154" s="8"/>
      <c r="D154" s="19"/>
      <c r="E154" s="19"/>
      <c r="F154" s="20" t="str">
        <f aca="false">IF(A154="","",D154*E154)</f>
        <v/>
      </c>
    </row>
    <row r="155" customFormat="false" ht="15" hidden="false" customHeight="false" outlineLevel="0" collapsed="false">
      <c r="A155" s="8"/>
      <c r="B155" s="8"/>
      <c r="C155" s="8"/>
      <c r="D155" s="19"/>
      <c r="E155" s="19"/>
      <c r="F155" s="20" t="str">
        <f aca="false">IF(A155="","",D155*E155)</f>
        <v/>
      </c>
    </row>
    <row r="156" customFormat="false" ht="15" hidden="false" customHeight="false" outlineLevel="0" collapsed="false">
      <c r="A156" s="8"/>
      <c r="B156" s="8"/>
      <c r="C156" s="8"/>
      <c r="D156" s="19"/>
      <c r="E156" s="19"/>
      <c r="F156" s="20" t="str">
        <f aca="false">IF(A156="","",D156*E156)</f>
        <v/>
      </c>
    </row>
    <row r="157" customFormat="false" ht="15" hidden="false" customHeight="false" outlineLevel="0" collapsed="false">
      <c r="A157" s="8"/>
      <c r="B157" s="8"/>
      <c r="C157" s="8"/>
      <c r="D157" s="19"/>
      <c r="E157" s="19"/>
      <c r="F157" s="20" t="str">
        <f aca="false">IF(A157="","",D157*E157)</f>
        <v/>
      </c>
    </row>
    <row r="158" customFormat="false" ht="15" hidden="false" customHeight="false" outlineLevel="0" collapsed="false">
      <c r="A158" s="8"/>
      <c r="B158" s="8"/>
      <c r="C158" s="8"/>
      <c r="D158" s="19"/>
      <c r="E158" s="19"/>
      <c r="F158" s="20" t="str">
        <f aca="false">IF(A158="","",D158*E158)</f>
        <v/>
      </c>
    </row>
    <row r="159" customFormat="false" ht="15" hidden="false" customHeight="false" outlineLevel="0" collapsed="false">
      <c r="A159" s="8"/>
      <c r="B159" s="8"/>
      <c r="C159" s="8"/>
      <c r="D159" s="19"/>
      <c r="E159" s="19"/>
      <c r="F159" s="20" t="str">
        <f aca="false">IF(A159="","",D159*E159)</f>
        <v/>
      </c>
    </row>
    <row r="160" customFormat="false" ht="15" hidden="false" customHeight="false" outlineLevel="0" collapsed="false">
      <c r="A160" s="8"/>
      <c r="B160" s="8"/>
      <c r="C160" s="8"/>
      <c r="D160" s="19"/>
      <c r="E160" s="19"/>
      <c r="F160" s="20" t="str">
        <f aca="false">IF(A160="","",D160*E160)</f>
        <v/>
      </c>
    </row>
    <row r="161" customFormat="false" ht="15" hidden="false" customHeight="false" outlineLevel="0" collapsed="false">
      <c r="A161" s="8"/>
      <c r="B161" s="8"/>
      <c r="C161" s="8"/>
      <c r="D161" s="19"/>
      <c r="E161" s="19"/>
      <c r="F161" s="20" t="str">
        <f aca="false">IF(A161="","",D161*E161)</f>
        <v/>
      </c>
    </row>
    <row r="162" customFormat="false" ht="15" hidden="false" customHeight="false" outlineLevel="0" collapsed="false">
      <c r="A162" s="8"/>
      <c r="B162" s="8"/>
      <c r="C162" s="8"/>
      <c r="D162" s="19"/>
      <c r="E162" s="19"/>
      <c r="F162" s="20" t="str">
        <f aca="false">IF(A162="","",D162*E162)</f>
        <v/>
      </c>
    </row>
    <row r="163" customFormat="false" ht="15" hidden="false" customHeight="false" outlineLevel="0" collapsed="false">
      <c r="A163" s="8"/>
      <c r="B163" s="8"/>
      <c r="C163" s="8"/>
      <c r="D163" s="19"/>
      <c r="E163" s="19"/>
      <c r="F163" s="20" t="str">
        <f aca="false">IF(A163="","",D163*E163)</f>
        <v/>
      </c>
    </row>
    <row r="164" customFormat="false" ht="15" hidden="false" customHeight="false" outlineLevel="0" collapsed="false">
      <c r="A164" s="8"/>
      <c r="B164" s="8"/>
      <c r="C164" s="8"/>
      <c r="D164" s="19"/>
      <c r="E164" s="19"/>
      <c r="F164" s="20" t="str">
        <f aca="false">IF(A164="","",D164*E164)</f>
        <v/>
      </c>
    </row>
    <row r="165" customFormat="false" ht="15" hidden="false" customHeight="false" outlineLevel="0" collapsed="false">
      <c r="A165" s="8"/>
      <c r="B165" s="8"/>
      <c r="C165" s="8"/>
      <c r="D165" s="19"/>
      <c r="E165" s="19"/>
      <c r="F165" s="20" t="str">
        <f aca="false">IF(A165="","",D165*E165)</f>
        <v/>
      </c>
    </row>
    <row r="166" customFormat="false" ht="15" hidden="false" customHeight="false" outlineLevel="0" collapsed="false">
      <c r="A166" s="8"/>
      <c r="B166" s="8"/>
      <c r="C166" s="8"/>
      <c r="D166" s="19"/>
      <c r="E166" s="19"/>
      <c r="F166" s="20" t="str">
        <f aca="false">IF(A166="","",D166*E166)</f>
        <v/>
      </c>
    </row>
    <row r="167" customFormat="false" ht="15" hidden="false" customHeight="false" outlineLevel="0" collapsed="false">
      <c r="A167" s="8"/>
      <c r="B167" s="8"/>
      <c r="C167" s="8"/>
      <c r="D167" s="19"/>
      <c r="E167" s="19"/>
      <c r="F167" s="20" t="str">
        <f aca="false">IF(A167="","",D167*E167)</f>
        <v/>
      </c>
    </row>
    <row r="168" customFormat="false" ht="15" hidden="false" customHeight="false" outlineLevel="0" collapsed="false">
      <c r="A168" s="8"/>
      <c r="B168" s="8"/>
      <c r="C168" s="8"/>
      <c r="D168" s="19"/>
      <c r="E168" s="19"/>
      <c r="F168" s="20" t="str">
        <f aca="false">IF(A168="","",D168*E168)</f>
        <v/>
      </c>
    </row>
    <row r="169" customFormat="false" ht="15" hidden="false" customHeight="false" outlineLevel="0" collapsed="false">
      <c r="A169" s="8"/>
      <c r="B169" s="8"/>
      <c r="C169" s="8"/>
      <c r="D169" s="19"/>
      <c r="E169" s="19"/>
      <c r="F169" s="20" t="str">
        <f aca="false">IF(A169="","",D169*E169)</f>
        <v/>
      </c>
    </row>
    <row r="170" customFormat="false" ht="15" hidden="false" customHeight="false" outlineLevel="0" collapsed="false">
      <c r="A170" s="8"/>
      <c r="B170" s="8"/>
      <c r="C170" s="8"/>
      <c r="D170" s="19"/>
      <c r="E170" s="19"/>
      <c r="F170" s="20" t="str">
        <f aca="false">IF(A170="","",D170*E170)</f>
        <v/>
      </c>
    </row>
    <row r="171" customFormat="false" ht="15" hidden="false" customHeight="false" outlineLevel="0" collapsed="false">
      <c r="A171" s="8"/>
      <c r="B171" s="8"/>
      <c r="C171" s="8"/>
      <c r="D171" s="19"/>
      <c r="E171" s="19"/>
      <c r="F171" s="20" t="str">
        <f aca="false">IF(A171="","",D171*E171)</f>
        <v/>
      </c>
    </row>
    <row r="172" customFormat="false" ht="15" hidden="false" customHeight="false" outlineLevel="0" collapsed="false">
      <c r="A172" s="8"/>
      <c r="B172" s="8"/>
      <c r="C172" s="8"/>
      <c r="D172" s="19"/>
      <c r="E172" s="19"/>
      <c r="F172" s="20" t="str">
        <f aca="false">IF(A172="","",D172*E172)</f>
        <v/>
      </c>
    </row>
    <row r="173" customFormat="false" ht="15" hidden="false" customHeight="false" outlineLevel="0" collapsed="false">
      <c r="A173" s="8"/>
      <c r="B173" s="8"/>
      <c r="C173" s="8"/>
      <c r="D173" s="19"/>
      <c r="E173" s="19"/>
      <c r="F173" s="20" t="str">
        <f aca="false">IF(A173="","",D173*E173)</f>
        <v/>
      </c>
    </row>
    <row r="174" customFormat="false" ht="15" hidden="false" customHeight="false" outlineLevel="0" collapsed="false">
      <c r="A174" s="8"/>
      <c r="B174" s="8"/>
      <c r="C174" s="8"/>
      <c r="D174" s="19"/>
      <c r="E174" s="19"/>
      <c r="F174" s="20" t="str">
        <f aca="false">IF(A174="","",D174*E174)</f>
        <v/>
      </c>
    </row>
    <row r="175" customFormat="false" ht="15" hidden="false" customHeight="false" outlineLevel="0" collapsed="false">
      <c r="A175" s="8"/>
      <c r="B175" s="8"/>
      <c r="C175" s="8"/>
      <c r="D175" s="19"/>
      <c r="E175" s="19"/>
      <c r="F175" s="20" t="str">
        <f aca="false">IF(A175="","",D175*E175)</f>
        <v/>
      </c>
    </row>
    <row r="176" customFormat="false" ht="15" hidden="false" customHeight="false" outlineLevel="0" collapsed="false">
      <c r="A176" s="8"/>
      <c r="B176" s="8"/>
      <c r="C176" s="8"/>
      <c r="D176" s="19"/>
      <c r="E176" s="19"/>
      <c r="F176" s="20" t="str">
        <f aca="false">IF(A176="","",D176*E176)</f>
        <v/>
      </c>
    </row>
    <row r="177" customFormat="false" ht="15" hidden="false" customHeight="false" outlineLevel="0" collapsed="false">
      <c r="A177" s="8"/>
      <c r="B177" s="8"/>
      <c r="C177" s="8"/>
      <c r="D177" s="19"/>
      <c r="E177" s="19"/>
      <c r="F177" s="20" t="str">
        <f aca="false">IF(A177="","",D177*E177)</f>
        <v/>
      </c>
    </row>
    <row r="178" customFormat="false" ht="15" hidden="false" customHeight="false" outlineLevel="0" collapsed="false">
      <c r="A178" s="8"/>
      <c r="B178" s="8"/>
      <c r="C178" s="8"/>
      <c r="D178" s="19"/>
      <c r="E178" s="19"/>
      <c r="F178" s="20" t="str">
        <f aca="false">IF(A178="","",D178*E178)</f>
        <v/>
      </c>
    </row>
    <row r="179" customFormat="false" ht="15" hidden="false" customHeight="false" outlineLevel="0" collapsed="false">
      <c r="A179" s="8"/>
      <c r="B179" s="8"/>
      <c r="C179" s="8"/>
      <c r="D179" s="19"/>
      <c r="E179" s="19"/>
      <c r="F179" s="20" t="str">
        <f aca="false">IF(A179="","",D179*E179)</f>
        <v/>
      </c>
    </row>
    <row r="180" customFormat="false" ht="15" hidden="false" customHeight="false" outlineLevel="0" collapsed="false">
      <c r="A180" s="8"/>
      <c r="B180" s="8"/>
      <c r="C180" s="8"/>
      <c r="D180" s="19"/>
      <c r="E180" s="19"/>
      <c r="F180" s="20" t="str">
        <f aca="false">IF(A180="","",D180*E180)</f>
        <v/>
      </c>
    </row>
    <row r="181" customFormat="false" ht="15" hidden="false" customHeight="false" outlineLevel="0" collapsed="false">
      <c r="A181" s="8"/>
      <c r="B181" s="8"/>
      <c r="C181" s="8"/>
      <c r="D181" s="19"/>
      <c r="E181" s="19"/>
      <c r="F181" s="20" t="str">
        <f aca="false">IF(A181="","",D181*E181)</f>
        <v/>
      </c>
    </row>
    <row r="182" customFormat="false" ht="15" hidden="false" customHeight="false" outlineLevel="0" collapsed="false">
      <c r="A182" s="8"/>
      <c r="B182" s="8"/>
      <c r="C182" s="8"/>
      <c r="D182" s="19"/>
      <c r="E182" s="19"/>
      <c r="F182" s="20" t="str">
        <f aca="false">IF(A182="","",D182*E182)</f>
        <v/>
      </c>
    </row>
    <row r="183" customFormat="false" ht="15" hidden="false" customHeight="false" outlineLevel="0" collapsed="false">
      <c r="A183" s="8"/>
      <c r="B183" s="8"/>
      <c r="C183" s="8"/>
      <c r="D183" s="19"/>
      <c r="E183" s="19"/>
      <c r="F183" s="20" t="str">
        <f aca="false">IF(A183="","",D183*E183)</f>
        <v/>
      </c>
    </row>
    <row r="184" customFormat="false" ht="15" hidden="false" customHeight="false" outlineLevel="0" collapsed="false">
      <c r="A184" s="8"/>
      <c r="B184" s="8"/>
      <c r="C184" s="8"/>
      <c r="D184" s="19"/>
      <c r="E184" s="19"/>
      <c r="F184" s="20" t="str">
        <f aca="false">IF(A184="","",D184*E184)</f>
        <v/>
      </c>
    </row>
    <row r="185" customFormat="false" ht="15" hidden="false" customHeight="false" outlineLevel="0" collapsed="false">
      <c r="A185" s="8"/>
      <c r="B185" s="8"/>
      <c r="C185" s="8"/>
      <c r="D185" s="19"/>
      <c r="E185" s="19"/>
      <c r="F185" s="20" t="str">
        <f aca="false">IF(A185="","",D185*E185)</f>
        <v/>
      </c>
    </row>
    <row r="186" customFormat="false" ht="15" hidden="false" customHeight="false" outlineLevel="0" collapsed="false">
      <c r="A186" s="8"/>
      <c r="B186" s="8"/>
      <c r="C186" s="8"/>
      <c r="D186" s="19"/>
      <c r="E186" s="19"/>
      <c r="F186" s="20" t="str">
        <f aca="false">IF(A186="","",D186*E186)</f>
        <v/>
      </c>
    </row>
    <row r="187" customFormat="false" ht="15" hidden="false" customHeight="false" outlineLevel="0" collapsed="false">
      <c r="A187" s="8"/>
      <c r="B187" s="8"/>
      <c r="C187" s="8"/>
      <c r="D187" s="19"/>
      <c r="E187" s="19"/>
      <c r="F187" s="20" t="str">
        <f aca="false">IF(A187="","",D187*E187)</f>
        <v/>
      </c>
    </row>
    <row r="188" customFormat="false" ht="15" hidden="false" customHeight="false" outlineLevel="0" collapsed="false">
      <c r="A188" s="8"/>
      <c r="B188" s="8"/>
      <c r="C188" s="8"/>
      <c r="D188" s="19"/>
      <c r="E188" s="19"/>
      <c r="F188" s="20" t="str">
        <f aca="false">IF(A188="","",D188*E188)</f>
        <v/>
      </c>
    </row>
    <row r="189" customFormat="false" ht="15" hidden="false" customHeight="false" outlineLevel="0" collapsed="false">
      <c r="A189" s="8"/>
      <c r="B189" s="8"/>
      <c r="C189" s="8"/>
      <c r="D189" s="19"/>
      <c r="E189" s="19"/>
      <c r="F189" s="20" t="str">
        <f aca="false">IF(A189="","",D189*E189)</f>
        <v/>
      </c>
    </row>
    <row r="190" customFormat="false" ht="15" hidden="false" customHeight="false" outlineLevel="0" collapsed="false">
      <c r="A190" s="8"/>
      <c r="B190" s="8"/>
      <c r="C190" s="8"/>
      <c r="D190" s="19"/>
      <c r="E190" s="19"/>
      <c r="F190" s="20" t="str">
        <f aca="false">IF(A190="","",D190*E190)</f>
        <v/>
      </c>
    </row>
    <row r="191" customFormat="false" ht="15" hidden="false" customHeight="false" outlineLevel="0" collapsed="false">
      <c r="A191" s="8"/>
      <c r="B191" s="8"/>
      <c r="C191" s="8"/>
      <c r="D191" s="19"/>
      <c r="E191" s="19"/>
      <c r="F191" s="20" t="str">
        <f aca="false">IF(A191="","",D191*E191)</f>
        <v/>
      </c>
    </row>
    <row r="192" customFormat="false" ht="15" hidden="false" customHeight="false" outlineLevel="0" collapsed="false">
      <c r="A192" s="8"/>
      <c r="B192" s="8"/>
      <c r="C192" s="8"/>
      <c r="D192" s="19"/>
      <c r="E192" s="19"/>
      <c r="F192" s="20" t="str">
        <f aca="false">IF(A192="","",D192*E192)</f>
        <v/>
      </c>
    </row>
    <row r="193" customFormat="false" ht="15" hidden="false" customHeight="false" outlineLevel="0" collapsed="false">
      <c r="A193" s="8"/>
      <c r="B193" s="8"/>
      <c r="C193" s="8"/>
      <c r="D193" s="19"/>
      <c r="E193" s="19"/>
      <c r="F193" s="20" t="str">
        <f aca="false">IF(A193="","",D193*E193)</f>
        <v/>
      </c>
    </row>
    <row r="194" customFormat="false" ht="15" hidden="false" customHeight="false" outlineLevel="0" collapsed="false">
      <c r="A194" s="8"/>
      <c r="B194" s="8"/>
      <c r="C194" s="8"/>
      <c r="D194" s="19"/>
      <c r="E194" s="19"/>
      <c r="F194" s="20" t="str">
        <f aca="false">IF(A194="","",D194*E194)</f>
        <v/>
      </c>
    </row>
    <row r="195" customFormat="false" ht="15" hidden="false" customHeight="false" outlineLevel="0" collapsed="false">
      <c r="A195" s="8"/>
      <c r="B195" s="8"/>
      <c r="C195" s="8"/>
      <c r="D195" s="19"/>
      <c r="E195" s="19"/>
      <c r="F195" s="20" t="str">
        <f aca="false">IF(A195="","",D195*E195)</f>
        <v/>
      </c>
    </row>
    <row r="196" customFormat="false" ht="15" hidden="false" customHeight="false" outlineLevel="0" collapsed="false">
      <c r="A196" s="8"/>
      <c r="B196" s="8"/>
      <c r="C196" s="8"/>
      <c r="D196" s="19"/>
      <c r="E196" s="19"/>
      <c r="F196" s="20" t="str">
        <f aca="false">IF(A196="","",D196*E196)</f>
        <v/>
      </c>
    </row>
    <row r="197" customFormat="false" ht="15" hidden="false" customHeight="false" outlineLevel="0" collapsed="false">
      <c r="A197" s="8"/>
      <c r="B197" s="8"/>
      <c r="C197" s="8"/>
      <c r="D197" s="19"/>
      <c r="E197" s="19"/>
      <c r="F197" s="20" t="str">
        <f aca="false">IF(A197="","",D197*E197)</f>
        <v/>
      </c>
    </row>
    <row r="198" customFormat="false" ht="15" hidden="false" customHeight="false" outlineLevel="0" collapsed="false">
      <c r="A198" s="8"/>
      <c r="B198" s="8"/>
      <c r="C198" s="8"/>
      <c r="D198" s="19"/>
      <c r="E198" s="19"/>
      <c r="F198" s="20" t="str">
        <f aca="false">IF(A198="","",D198*E198)</f>
        <v/>
      </c>
    </row>
    <row r="199" customFormat="false" ht="15" hidden="false" customHeight="false" outlineLevel="0" collapsed="false">
      <c r="A199" s="8"/>
      <c r="B199" s="8"/>
      <c r="C199" s="8"/>
      <c r="D199" s="19"/>
      <c r="E199" s="19"/>
      <c r="F199" s="20" t="str">
        <f aca="false">IF(A199="","",D199*E199)</f>
        <v/>
      </c>
    </row>
    <row r="200" customFormat="false" ht="15" hidden="false" customHeight="false" outlineLevel="0" collapsed="false">
      <c r="A200" s="8"/>
      <c r="B200" s="8"/>
      <c r="C200" s="8"/>
      <c r="D200" s="19"/>
      <c r="E200" s="19"/>
      <c r="F200" s="20" t="str">
        <f aca="false">IF(A200="","",D200*E200)</f>
        <v/>
      </c>
    </row>
    <row r="201" customFormat="false" ht="15" hidden="false" customHeight="false" outlineLevel="0" collapsed="false">
      <c r="A201" s="8"/>
      <c r="B201" s="8"/>
      <c r="C201" s="8"/>
      <c r="D201" s="19"/>
      <c r="E201" s="19"/>
      <c r="F201" s="20" t="str">
        <f aca="false">IF(A201="","",D201*E201)</f>
        <v/>
      </c>
    </row>
    <row r="202" customFormat="false" ht="15" hidden="false" customHeight="false" outlineLevel="0" collapsed="false">
      <c r="A202" s="8"/>
      <c r="B202" s="8"/>
      <c r="C202" s="8"/>
      <c r="D202" s="19"/>
      <c r="E202" s="19"/>
      <c r="F202" s="20" t="str">
        <f aca="false">IF(A202="","",D202*E202)</f>
        <v/>
      </c>
    </row>
    <row r="203" customFormat="false" ht="15" hidden="false" customHeight="false" outlineLevel="0" collapsed="false">
      <c r="A203" s="8"/>
      <c r="B203" s="8"/>
      <c r="C203" s="8"/>
      <c r="D203" s="19"/>
      <c r="E203" s="19"/>
      <c r="F203" s="20" t="str">
        <f aca="false">IF(A203="","",D203*E203)</f>
        <v/>
      </c>
    </row>
    <row r="204" customFormat="false" ht="15" hidden="false" customHeight="false" outlineLevel="0" collapsed="false">
      <c r="A204" s="8"/>
      <c r="B204" s="8"/>
      <c r="C204" s="8"/>
      <c r="D204" s="19"/>
      <c r="E204" s="19"/>
      <c r="F204" s="20" t="str">
        <f aca="false">IF(A204="","",D204*E204)</f>
        <v/>
      </c>
    </row>
    <row r="205" customFormat="false" ht="15" hidden="false" customHeight="false" outlineLevel="0" collapsed="false">
      <c r="A205" s="8"/>
      <c r="B205" s="8"/>
      <c r="C205" s="8"/>
      <c r="D205" s="19"/>
      <c r="E205" s="19"/>
      <c r="F205" s="20" t="str">
        <f aca="false">IF(A205="","",D205*E205)</f>
        <v/>
      </c>
    </row>
    <row r="206" customFormat="false" ht="15" hidden="false" customHeight="false" outlineLevel="0" collapsed="false">
      <c r="A206" s="8"/>
      <c r="B206" s="8"/>
      <c r="C206" s="8"/>
      <c r="D206" s="19"/>
      <c r="E206" s="19"/>
      <c r="F206" s="20" t="str">
        <f aca="false">IF(A206="","",D206*E206)</f>
        <v/>
      </c>
    </row>
    <row r="207" customFormat="false" ht="15" hidden="false" customHeight="false" outlineLevel="0" collapsed="false">
      <c r="A207" s="8"/>
      <c r="B207" s="8"/>
      <c r="C207" s="8"/>
      <c r="D207" s="19"/>
      <c r="E207" s="19"/>
      <c r="F207" s="20" t="str">
        <f aca="false">IF(A207="","",D207*E207)</f>
        <v/>
      </c>
    </row>
    <row r="208" customFormat="false" ht="15" hidden="false" customHeight="false" outlineLevel="0" collapsed="false">
      <c r="A208" s="8"/>
      <c r="B208" s="8"/>
      <c r="C208" s="8"/>
      <c r="D208" s="19"/>
      <c r="E208" s="19"/>
      <c r="F208" s="20" t="str">
        <f aca="false">IF(A208="","",D208*E208)</f>
        <v/>
      </c>
    </row>
    <row r="209" customFormat="false" ht="15" hidden="false" customHeight="false" outlineLevel="0" collapsed="false">
      <c r="A209" s="8"/>
      <c r="B209" s="8"/>
      <c r="C209" s="8"/>
      <c r="D209" s="19"/>
      <c r="E209" s="19"/>
      <c r="F209" s="20" t="str">
        <f aca="false">IF(A209="","",D209*E209)</f>
        <v/>
      </c>
    </row>
    <row r="210" customFormat="false" ht="15" hidden="false" customHeight="false" outlineLevel="0" collapsed="false">
      <c r="A210" s="8"/>
      <c r="B210" s="8"/>
      <c r="C210" s="8"/>
      <c r="D210" s="19"/>
      <c r="E210" s="19"/>
      <c r="F210" s="20" t="str">
        <f aca="false">IF(A210="","",D210*E210)</f>
        <v/>
      </c>
    </row>
    <row r="211" customFormat="false" ht="15" hidden="false" customHeight="false" outlineLevel="0" collapsed="false">
      <c r="A211" s="8"/>
      <c r="B211" s="8"/>
      <c r="C211" s="8"/>
      <c r="D211" s="19"/>
      <c r="E211" s="19"/>
      <c r="F211" s="20" t="str">
        <f aca="false">IF(A211="","",D211*E211)</f>
        <v/>
      </c>
    </row>
    <row r="212" customFormat="false" ht="15" hidden="false" customHeight="false" outlineLevel="0" collapsed="false">
      <c r="A212" s="8"/>
      <c r="B212" s="8"/>
      <c r="C212" s="8"/>
      <c r="D212" s="19"/>
      <c r="E212" s="19"/>
      <c r="F212" s="20" t="str">
        <f aca="false">IF(A212="","",D212*E212)</f>
        <v/>
      </c>
    </row>
    <row r="213" customFormat="false" ht="15" hidden="false" customHeight="false" outlineLevel="0" collapsed="false">
      <c r="A213" s="8"/>
      <c r="B213" s="8"/>
      <c r="C213" s="8"/>
      <c r="D213" s="19"/>
      <c r="E213" s="19"/>
      <c r="F213" s="20" t="str">
        <f aca="false">IF(A213="","",D213*E213)</f>
        <v/>
      </c>
    </row>
    <row r="214" customFormat="false" ht="15" hidden="false" customHeight="false" outlineLevel="0" collapsed="false">
      <c r="A214" s="8"/>
      <c r="B214" s="8"/>
      <c r="C214" s="8"/>
      <c r="D214" s="19"/>
      <c r="E214" s="19"/>
      <c r="F214" s="20" t="str">
        <f aca="false">IF(A214="","",D214*E214)</f>
        <v/>
      </c>
    </row>
    <row r="215" customFormat="false" ht="15" hidden="false" customHeight="false" outlineLevel="0" collapsed="false">
      <c r="A215" s="8"/>
      <c r="B215" s="8"/>
      <c r="C215" s="8"/>
      <c r="D215" s="19"/>
      <c r="E215" s="19"/>
      <c r="F215" s="20" t="str">
        <f aca="false">IF(A215="","",D215*E215)</f>
        <v/>
      </c>
    </row>
    <row r="216" customFormat="false" ht="15" hidden="false" customHeight="false" outlineLevel="0" collapsed="false">
      <c r="A216" s="8"/>
      <c r="B216" s="8"/>
      <c r="C216" s="8"/>
      <c r="D216" s="19"/>
      <c r="E216" s="19"/>
      <c r="F216" s="20" t="str">
        <f aca="false">IF(A216="","",D216*E216)</f>
        <v/>
      </c>
    </row>
    <row r="217" customFormat="false" ht="15" hidden="false" customHeight="false" outlineLevel="0" collapsed="false">
      <c r="A217" s="8"/>
      <c r="B217" s="8"/>
      <c r="C217" s="8"/>
      <c r="D217" s="19"/>
      <c r="E217" s="19"/>
      <c r="F217" s="20" t="str">
        <f aca="false">IF(A217="","",D217*E217)</f>
        <v/>
      </c>
    </row>
    <row r="218" customFormat="false" ht="15" hidden="false" customHeight="false" outlineLevel="0" collapsed="false">
      <c r="A218" s="8"/>
      <c r="B218" s="8"/>
      <c r="C218" s="8"/>
      <c r="D218" s="19"/>
      <c r="E218" s="19"/>
      <c r="F218" s="20" t="str">
        <f aca="false">IF(A218="","",D218*E218)</f>
        <v/>
      </c>
    </row>
    <row r="219" customFormat="false" ht="15" hidden="false" customHeight="false" outlineLevel="0" collapsed="false">
      <c r="A219" s="8"/>
      <c r="B219" s="8"/>
      <c r="C219" s="8"/>
      <c r="D219" s="19"/>
      <c r="E219" s="19"/>
      <c r="F219" s="20" t="str">
        <f aca="false">IF(A219="","",D219*E219)</f>
        <v/>
      </c>
    </row>
    <row r="220" customFormat="false" ht="15" hidden="false" customHeight="false" outlineLevel="0" collapsed="false">
      <c r="A220" s="8"/>
      <c r="B220" s="8"/>
      <c r="C220" s="8"/>
      <c r="D220" s="19"/>
      <c r="E220" s="19"/>
      <c r="F220" s="20" t="str">
        <f aca="false">IF(A220="","",D220*E220)</f>
        <v/>
      </c>
    </row>
    <row r="221" customFormat="false" ht="15" hidden="false" customHeight="false" outlineLevel="0" collapsed="false">
      <c r="A221" s="8"/>
      <c r="B221" s="8"/>
      <c r="C221" s="8"/>
      <c r="D221" s="19"/>
      <c r="E221" s="19"/>
      <c r="F221" s="20" t="str">
        <f aca="false">IF(A221="","",D221*E221)</f>
        <v/>
      </c>
    </row>
    <row r="222" customFormat="false" ht="15" hidden="false" customHeight="false" outlineLevel="0" collapsed="false">
      <c r="A222" s="8"/>
      <c r="B222" s="8"/>
      <c r="C222" s="8"/>
      <c r="D222" s="19"/>
      <c r="E222" s="19"/>
      <c r="F222" s="20" t="str">
        <f aca="false">IF(A222="","",D222*E222)</f>
        <v/>
      </c>
    </row>
    <row r="223" customFormat="false" ht="15" hidden="false" customHeight="false" outlineLevel="0" collapsed="false">
      <c r="A223" s="8"/>
      <c r="B223" s="8"/>
      <c r="C223" s="8"/>
      <c r="D223" s="19"/>
      <c r="E223" s="19"/>
      <c r="F223" s="20" t="str">
        <f aca="false">IF(A223="","",D223*E223)</f>
        <v/>
      </c>
    </row>
    <row r="224" customFormat="false" ht="15" hidden="false" customHeight="false" outlineLevel="0" collapsed="false">
      <c r="A224" s="8"/>
      <c r="B224" s="8"/>
      <c r="C224" s="8"/>
      <c r="D224" s="19"/>
      <c r="E224" s="19"/>
      <c r="F224" s="20" t="str">
        <f aca="false">IF(A224="","",D224*E224)</f>
        <v/>
      </c>
    </row>
    <row r="225" customFormat="false" ht="15" hidden="false" customHeight="false" outlineLevel="0" collapsed="false">
      <c r="A225" s="8"/>
      <c r="B225" s="8"/>
      <c r="C225" s="8"/>
      <c r="D225" s="19"/>
      <c r="E225" s="19"/>
      <c r="F225" s="20" t="str">
        <f aca="false">IF(A225="","",D225*E225)</f>
        <v/>
      </c>
    </row>
    <row r="226" customFormat="false" ht="15" hidden="false" customHeight="false" outlineLevel="0" collapsed="false">
      <c r="A226" s="8"/>
      <c r="B226" s="8"/>
      <c r="C226" s="8"/>
      <c r="D226" s="19"/>
      <c r="E226" s="19"/>
      <c r="F226" s="20" t="str">
        <f aca="false">IF(A226="","",D226*E226)</f>
        <v/>
      </c>
    </row>
    <row r="227" customFormat="false" ht="15" hidden="false" customHeight="false" outlineLevel="0" collapsed="false">
      <c r="A227" s="8"/>
      <c r="B227" s="8"/>
      <c r="C227" s="8"/>
      <c r="D227" s="19"/>
      <c r="E227" s="19"/>
      <c r="F227" s="20" t="str">
        <f aca="false">IF(A227="","",D227*E227)</f>
        <v/>
      </c>
    </row>
    <row r="228" customFormat="false" ht="15" hidden="false" customHeight="false" outlineLevel="0" collapsed="false">
      <c r="A228" s="8"/>
      <c r="B228" s="8"/>
      <c r="C228" s="8"/>
      <c r="D228" s="19"/>
      <c r="E228" s="19"/>
      <c r="F228" s="20" t="str">
        <f aca="false">IF(A228="","",D228*E228)</f>
        <v/>
      </c>
    </row>
    <row r="229" customFormat="false" ht="15" hidden="false" customHeight="false" outlineLevel="0" collapsed="false">
      <c r="A229" s="8"/>
      <c r="B229" s="8"/>
      <c r="C229" s="8"/>
      <c r="D229" s="19"/>
      <c r="E229" s="19"/>
      <c r="F229" s="20" t="str">
        <f aca="false">IF(A229="","",D229*E229)</f>
        <v/>
      </c>
    </row>
    <row r="230" customFormat="false" ht="15" hidden="false" customHeight="false" outlineLevel="0" collapsed="false">
      <c r="A230" s="8"/>
      <c r="B230" s="8"/>
      <c r="C230" s="8"/>
      <c r="D230" s="19"/>
      <c r="E230" s="19"/>
      <c r="F230" s="20" t="str">
        <f aca="false">IF(A230="","",D230*E230)</f>
        <v/>
      </c>
    </row>
    <row r="231" customFormat="false" ht="15" hidden="false" customHeight="false" outlineLevel="0" collapsed="false">
      <c r="A231" s="8"/>
      <c r="B231" s="8"/>
      <c r="C231" s="8"/>
      <c r="D231" s="19"/>
      <c r="E231" s="19"/>
      <c r="F231" s="20" t="str">
        <f aca="false">IF(A231="","",D231*E231)</f>
        <v/>
      </c>
    </row>
    <row r="232" customFormat="false" ht="15" hidden="false" customHeight="false" outlineLevel="0" collapsed="false">
      <c r="A232" s="8"/>
      <c r="B232" s="8"/>
      <c r="C232" s="8"/>
      <c r="D232" s="19"/>
      <c r="E232" s="19"/>
      <c r="F232" s="20" t="str">
        <f aca="false">IF(A232="","",D232*E232)</f>
        <v/>
      </c>
    </row>
    <row r="233" customFormat="false" ht="15" hidden="false" customHeight="false" outlineLevel="0" collapsed="false">
      <c r="A233" s="8"/>
      <c r="B233" s="8"/>
      <c r="C233" s="8"/>
      <c r="D233" s="19"/>
      <c r="E233" s="19"/>
      <c r="F233" s="20" t="str">
        <f aca="false">IF(A233="","",D233*E233)</f>
        <v/>
      </c>
    </row>
    <row r="234" customFormat="false" ht="15" hidden="false" customHeight="false" outlineLevel="0" collapsed="false">
      <c r="A234" s="8"/>
      <c r="B234" s="8"/>
      <c r="C234" s="8"/>
      <c r="D234" s="19"/>
      <c r="E234" s="19"/>
      <c r="F234" s="20" t="str">
        <f aca="false">IF(A234="","",D234*E234)</f>
        <v/>
      </c>
    </row>
    <row r="235" customFormat="false" ht="15" hidden="false" customHeight="false" outlineLevel="0" collapsed="false">
      <c r="A235" s="8"/>
      <c r="B235" s="8"/>
      <c r="C235" s="8"/>
      <c r="D235" s="19"/>
      <c r="E235" s="19"/>
      <c r="F235" s="20" t="str">
        <f aca="false">IF(A235="","",D235*E235)</f>
        <v/>
      </c>
    </row>
    <row r="236" customFormat="false" ht="15" hidden="false" customHeight="false" outlineLevel="0" collapsed="false">
      <c r="A236" s="8"/>
      <c r="B236" s="8"/>
      <c r="C236" s="8"/>
      <c r="D236" s="19"/>
      <c r="E236" s="19"/>
      <c r="F236" s="20" t="str">
        <f aca="false">IF(A236="","",D236*E236)</f>
        <v/>
      </c>
    </row>
    <row r="237" customFormat="false" ht="15" hidden="false" customHeight="false" outlineLevel="0" collapsed="false">
      <c r="A237" s="8"/>
      <c r="B237" s="8"/>
      <c r="C237" s="8"/>
      <c r="D237" s="19"/>
      <c r="E237" s="19"/>
      <c r="F237" s="20" t="str">
        <f aca="false">IF(A237="","",D237*E237)</f>
        <v/>
      </c>
    </row>
    <row r="238" customFormat="false" ht="15" hidden="false" customHeight="false" outlineLevel="0" collapsed="false">
      <c r="A238" s="8"/>
      <c r="B238" s="8"/>
      <c r="C238" s="8"/>
      <c r="D238" s="19"/>
      <c r="E238" s="19"/>
      <c r="F238" s="20" t="str">
        <f aca="false">IF(A238="","",D238*E238)</f>
        <v/>
      </c>
    </row>
    <row r="239" customFormat="false" ht="15" hidden="false" customHeight="false" outlineLevel="0" collapsed="false">
      <c r="A239" s="8"/>
      <c r="B239" s="8"/>
      <c r="C239" s="8"/>
      <c r="D239" s="19"/>
      <c r="E239" s="19"/>
      <c r="F239" s="20" t="str">
        <f aca="false">IF(A239="","",D239*E239)</f>
        <v/>
      </c>
    </row>
    <row r="240" customFormat="false" ht="15" hidden="false" customHeight="false" outlineLevel="0" collapsed="false">
      <c r="A240" s="8"/>
      <c r="B240" s="8"/>
      <c r="C240" s="8"/>
      <c r="D240" s="19"/>
      <c r="E240" s="19"/>
      <c r="F240" s="20" t="str">
        <f aca="false">IF(A240="","",D240*E240)</f>
        <v/>
      </c>
    </row>
    <row r="241" customFormat="false" ht="15" hidden="false" customHeight="false" outlineLevel="0" collapsed="false">
      <c r="A241" s="8"/>
      <c r="B241" s="8"/>
      <c r="C241" s="8"/>
      <c r="D241" s="19"/>
      <c r="E241" s="19"/>
      <c r="F241" s="20" t="str">
        <f aca="false">IF(A241="","",D241*E241)</f>
        <v/>
      </c>
    </row>
    <row r="242" customFormat="false" ht="15" hidden="false" customHeight="false" outlineLevel="0" collapsed="false">
      <c r="A242" s="8"/>
      <c r="B242" s="8"/>
      <c r="C242" s="8"/>
      <c r="D242" s="19"/>
      <c r="E242" s="19"/>
      <c r="F242" s="20" t="str">
        <f aca="false">IF(A242="","",D242*E242)</f>
        <v/>
      </c>
    </row>
    <row r="243" customFormat="false" ht="15" hidden="false" customHeight="false" outlineLevel="0" collapsed="false">
      <c r="A243" s="8"/>
      <c r="B243" s="8"/>
      <c r="C243" s="8"/>
      <c r="D243" s="19"/>
      <c r="E243" s="19"/>
      <c r="F243" s="20" t="str">
        <f aca="false">IF(A243="","",D243*E243)</f>
        <v/>
      </c>
    </row>
    <row r="244" customFormat="false" ht="15" hidden="false" customHeight="false" outlineLevel="0" collapsed="false">
      <c r="A244" s="8"/>
      <c r="B244" s="8"/>
      <c r="C244" s="8"/>
      <c r="D244" s="19"/>
      <c r="E244" s="19"/>
      <c r="F244" s="20" t="str">
        <f aca="false">IF(A244="","",D244*E244)</f>
        <v/>
      </c>
    </row>
    <row r="245" customFormat="false" ht="15" hidden="false" customHeight="false" outlineLevel="0" collapsed="false">
      <c r="A245" s="8"/>
      <c r="B245" s="8"/>
      <c r="C245" s="8"/>
      <c r="D245" s="19"/>
      <c r="E245" s="19"/>
      <c r="F245" s="20" t="str">
        <f aca="false">IF(A245="","",D245*E245)</f>
        <v/>
      </c>
    </row>
    <row r="246" customFormat="false" ht="15" hidden="false" customHeight="false" outlineLevel="0" collapsed="false">
      <c r="A246" s="8"/>
      <c r="B246" s="8"/>
      <c r="C246" s="8"/>
      <c r="D246" s="19"/>
      <c r="E246" s="19"/>
      <c r="F246" s="20" t="str">
        <f aca="false">IF(A246="","",D246*E246)</f>
        <v/>
      </c>
    </row>
    <row r="247" customFormat="false" ht="15" hidden="false" customHeight="false" outlineLevel="0" collapsed="false">
      <c r="A247" s="8"/>
      <c r="B247" s="8"/>
      <c r="C247" s="8"/>
      <c r="D247" s="19"/>
      <c r="E247" s="19"/>
      <c r="F247" s="20" t="str">
        <f aca="false">IF(A247="","",D247*E247)</f>
        <v/>
      </c>
    </row>
    <row r="248" customFormat="false" ht="15" hidden="false" customHeight="false" outlineLevel="0" collapsed="false">
      <c r="A248" s="8"/>
      <c r="B248" s="8"/>
      <c r="C248" s="8"/>
      <c r="D248" s="19"/>
      <c r="E248" s="19"/>
      <c r="F248" s="20" t="str">
        <f aca="false">IF(A248="","",D248*E248)</f>
        <v/>
      </c>
    </row>
    <row r="249" customFormat="false" ht="15" hidden="false" customHeight="false" outlineLevel="0" collapsed="false">
      <c r="A249" s="8"/>
      <c r="B249" s="8"/>
      <c r="C249" s="8"/>
      <c r="D249" s="19"/>
      <c r="E249" s="19"/>
      <c r="F249" s="20" t="str">
        <f aca="false">IF(A249="","",D249*E249)</f>
        <v/>
      </c>
    </row>
    <row r="250" customFormat="false" ht="15" hidden="false" customHeight="false" outlineLevel="0" collapsed="false">
      <c r="A250" s="8"/>
      <c r="B250" s="8"/>
      <c r="C250" s="8"/>
      <c r="D250" s="19"/>
      <c r="E250" s="19"/>
      <c r="F250" s="20" t="str">
        <f aca="false">IF(A250="","",D250*E250)</f>
        <v/>
      </c>
    </row>
    <row r="251" customFormat="false" ht="15" hidden="false" customHeight="false" outlineLevel="0" collapsed="false">
      <c r="A251" s="8"/>
      <c r="B251" s="8"/>
      <c r="C251" s="8"/>
      <c r="D251" s="19"/>
      <c r="E251" s="19"/>
      <c r="F251" s="20" t="str">
        <f aca="false">IF(A251="","",D251*E251)</f>
        <v/>
      </c>
    </row>
    <row r="252" customFormat="false" ht="15" hidden="false" customHeight="false" outlineLevel="0" collapsed="false">
      <c r="A252" s="8"/>
      <c r="B252" s="8"/>
      <c r="C252" s="8"/>
      <c r="D252" s="19"/>
      <c r="E252" s="19"/>
      <c r="F252" s="20" t="str">
        <f aca="false">IF(A252="","",D252*E252)</f>
        <v/>
      </c>
    </row>
    <row r="253" customFormat="false" ht="15" hidden="false" customHeight="false" outlineLevel="0" collapsed="false">
      <c r="A253" s="8"/>
      <c r="B253" s="8"/>
      <c r="C253" s="8"/>
      <c r="D253" s="19"/>
      <c r="E253" s="19"/>
      <c r="F253" s="20" t="str">
        <f aca="false">IF(A253="","",D253*E253)</f>
        <v/>
      </c>
    </row>
    <row r="254" customFormat="false" ht="15" hidden="false" customHeight="false" outlineLevel="0" collapsed="false">
      <c r="A254" s="8"/>
      <c r="B254" s="8"/>
      <c r="C254" s="8"/>
      <c r="D254" s="19"/>
      <c r="E254" s="19"/>
      <c r="F254" s="20" t="str">
        <f aca="false">IF(A254="","",D254*E254)</f>
        <v/>
      </c>
    </row>
    <row r="255" customFormat="false" ht="15" hidden="false" customHeight="false" outlineLevel="0" collapsed="false">
      <c r="A255" s="8"/>
      <c r="B255" s="8"/>
      <c r="C255" s="8"/>
      <c r="D255" s="19"/>
      <c r="E255" s="19"/>
      <c r="F255" s="20" t="str">
        <f aca="false">IF(A255="","",D255*E255)</f>
        <v/>
      </c>
    </row>
    <row r="256" customFormat="false" ht="15" hidden="false" customHeight="false" outlineLevel="0" collapsed="false">
      <c r="A256" s="8"/>
      <c r="B256" s="8"/>
      <c r="C256" s="8"/>
      <c r="D256" s="19"/>
      <c r="E256" s="19"/>
      <c r="F256" s="20" t="str">
        <f aca="false">IF(A256="","",D256*E256)</f>
        <v/>
      </c>
    </row>
    <row r="257" customFormat="false" ht="15" hidden="false" customHeight="false" outlineLevel="0" collapsed="false">
      <c r="A257" s="8"/>
      <c r="B257" s="8"/>
      <c r="C257" s="8"/>
      <c r="D257" s="19"/>
      <c r="E257" s="19"/>
      <c r="F257" s="20" t="str">
        <f aca="false">IF(A257="","",D257*E257)</f>
        <v/>
      </c>
    </row>
    <row r="258" customFormat="false" ht="15" hidden="false" customHeight="false" outlineLevel="0" collapsed="false">
      <c r="A258" s="8"/>
      <c r="B258" s="8"/>
      <c r="C258" s="8"/>
      <c r="D258" s="19"/>
      <c r="E258" s="19"/>
      <c r="F258" s="20" t="str">
        <f aca="false">IF(A258="","",D258*E258)</f>
        <v/>
      </c>
    </row>
    <row r="259" customFormat="false" ht="15" hidden="false" customHeight="false" outlineLevel="0" collapsed="false">
      <c r="A259" s="8"/>
      <c r="B259" s="8"/>
      <c r="C259" s="8"/>
      <c r="D259" s="19"/>
      <c r="E259" s="19"/>
      <c r="F259" s="20" t="str">
        <f aca="false">IF(A259="","",D259*E259)</f>
        <v/>
      </c>
    </row>
    <row r="260" customFormat="false" ht="15" hidden="false" customHeight="false" outlineLevel="0" collapsed="false">
      <c r="A260" s="8"/>
      <c r="B260" s="8"/>
      <c r="C260" s="8"/>
      <c r="D260" s="19"/>
      <c r="E260" s="19"/>
      <c r="F260" s="20" t="str">
        <f aca="false">IF(A260="","",D260*E260)</f>
        <v/>
      </c>
    </row>
    <row r="261" customFormat="false" ht="15" hidden="false" customHeight="false" outlineLevel="0" collapsed="false">
      <c r="A261" s="8"/>
      <c r="B261" s="8"/>
      <c r="C261" s="8"/>
      <c r="D261" s="19"/>
      <c r="E261" s="19"/>
      <c r="F261" s="20" t="str">
        <f aca="false">IF(A261="","",D261*E261)</f>
        <v/>
      </c>
    </row>
    <row r="262" customFormat="false" ht="15" hidden="false" customHeight="false" outlineLevel="0" collapsed="false">
      <c r="A262" s="8"/>
      <c r="B262" s="8"/>
      <c r="C262" s="8"/>
      <c r="D262" s="19"/>
      <c r="E262" s="19"/>
      <c r="F262" s="20" t="str">
        <f aca="false">IF(A262="","",D262*E262)</f>
        <v/>
      </c>
    </row>
    <row r="263" customFormat="false" ht="15" hidden="false" customHeight="false" outlineLevel="0" collapsed="false">
      <c r="A263" s="8"/>
      <c r="B263" s="8"/>
      <c r="C263" s="8"/>
      <c r="D263" s="19"/>
      <c r="E263" s="19"/>
      <c r="F263" s="20" t="str">
        <f aca="false">IF(A263="","",D263*E263)</f>
        <v/>
      </c>
    </row>
    <row r="264" customFormat="false" ht="15" hidden="false" customHeight="false" outlineLevel="0" collapsed="false">
      <c r="A264" s="8"/>
      <c r="B264" s="8"/>
      <c r="C264" s="8"/>
      <c r="D264" s="19"/>
      <c r="E264" s="19"/>
      <c r="F264" s="20" t="str">
        <f aca="false">IF(A264="","",D264*E264)</f>
        <v/>
      </c>
    </row>
    <row r="265" customFormat="false" ht="15" hidden="false" customHeight="false" outlineLevel="0" collapsed="false">
      <c r="A265" s="8"/>
      <c r="B265" s="8"/>
      <c r="C265" s="8"/>
      <c r="D265" s="19"/>
      <c r="E265" s="19"/>
      <c r="F265" s="20" t="str">
        <f aca="false">IF(A265="","",D265*E265)</f>
        <v/>
      </c>
    </row>
    <row r="266" customFormat="false" ht="15" hidden="false" customHeight="false" outlineLevel="0" collapsed="false">
      <c r="A266" s="8"/>
      <c r="B266" s="8"/>
      <c r="C266" s="8"/>
      <c r="D266" s="19"/>
      <c r="E266" s="19"/>
      <c r="F266" s="20" t="str">
        <f aca="false">IF(A266="","",D266*E266)</f>
        <v/>
      </c>
    </row>
    <row r="267" customFormat="false" ht="15" hidden="false" customHeight="false" outlineLevel="0" collapsed="false">
      <c r="A267" s="8"/>
      <c r="B267" s="8"/>
      <c r="C267" s="8"/>
      <c r="D267" s="19"/>
      <c r="E267" s="19"/>
      <c r="F267" s="20" t="str">
        <f aca="false">IF(A267="","",D267*E267)</f>
        <v/>
      </c>
    </row>
    <row r="268" customFormat="false" ht="15" hidden="false" customHeight="false" outlineLevel="0" collapsed="false">
      <c r="A268" s="8"/>
      <c r="B268" s="8"/>
      <c r="C268" s="8"/>
      <c r="D268" s="19"/>
      <c r="E268" s="19"/>
      <c r="F268" s="20" t="str">
        <f aca="false">IF(A268="","",D268*E268)</f>
        <v/>
      </c>
    </row>
    <row r="269" customFormat="false" ht="15" hidden="false" customHeight="false" outlineLevel="0" collapsed="false">
      <c r="A269" s="8"/>
      <c r="B269" s="8"/>
      <c r="C269" s="8"/>
      <c r="D269" s="19"/>
      <c r="E269" s="19"/>
      <c r="F269" s="20" t="str">
        <f aca="false">IF(A269="","",D269*E269)</f>
        <v/>
      </c>
    </row>
    <row r="270" customFormat="false" ht="15" hidden="false" customHeight="false" outlineLevel="0" collapsed="false">
      <c r="A270" s="8"/>
      <c r="B270" s="8"/>
      <c r="C270" s="8"/>
      <c r="D270" s="19"/>
      <c r="E270" s="19"/>
      <c r="F270" s="20" t="str">
        <f aca="false">IF(A270="","",D270*E270)</f>
        <v/>
      </c>
    </row>
    <row r="271" customFormat="false" ht="15" hidden="false" customHeight="false" outlineLevel="0" collapsed="false">
      <c r="A271" s="8"/>
      <c r="B271" s="8"/>
      <c r="C271" s="8"/>
      <c r="D271" s="19"/>
      <c r="E271" s="19"/>
      <c r="F271" s="20" t="str">
        <f aca="false">IF(A271="","",D271*E271)</f>
        <v/>
      </c>
    </row>
    <row r="272" customFormat="false" ht="15" hidden="false" customHeight="false" outlineLevel="0" collapsed="false">
      <c r="A272" s="8"/>
      <c r="B272" s="8"/>
      <c r="C272" s="8"/>
      <c r="D272" s="19"/>
      <c r="E272" s="19"/>
      <c r="F272" s="20" t="str">
        <f aca="false">IF(A272="","",D272*E272)</f>
        <v/>
      </c>
    </row>
    <row r="273" customFormat="false" ht="15" hidden="false" customHeight="false" outlineLevel="0" collapsed="false">
      <c r="A273" s="8"/>
      <c r="B273" s="8"/>
      <c r="C273" s="8"/>
      <c r="D273" s="19"/>
      <c r="E273" s="19"/>
      <c r="F273" s="20" t="str">
        <f aca="false">IF(A273="","",D273*E273)</f>
        <v/>
      </c>
    </row>
    <row r="274" customFormat="false" ht="15" hidden="false" customHeight="false" outlineLevel="0" collapsed="false">
      <c r="A274" s="8"/>
      <c r="B274" s="8"/>
      <c r="C274" s="8"/>
      <c r="D274" s="19"/>
      <c r="E274" s="19"/>
      <c r="F274" s="20" t="str">
        <f aca="false">IF(A274="","",D274*E274)</f>
        <v/>
      </c>
    </row>
    <row r="275" customFormat="false" ht="15" hidden="false" customHeight="false" outlineLevel="0" collapsed="false">
      <c r="A275" s="8"/>
      <c r="B275" s="8"/>
      <c r="C275" s="8"/>
      <c r="D275" s="19"/>
      <c r="E275" s="19"/>
      <c r="F275" s="20" t="str">
        <f aca="false">IF(A275="","",D275*E275)</f>
        <v/>
      </c>
    </row>
    <row r="276" customFormat="false" ht="15" hidden="false" customHeight="false" outlineLevel="0" collapsed="false">
      <c r="A276" s="8"/>
      <c r="B276" s="8"/>
      <c r="C276" s="8"/>
      <c r="D276" s="19"/>
      <c r="E276" s="19"/>
      <c r="F276" s="20" t="str">
        <f aca="false">IF(A276="","",D276*E276)</f>
        <v/>
      </c>
    </row>
    <row r="277" customFormat="false" ht="15" hidden="false" customHeight="false" outlineLevel="0" collapsed="false">
      <c r="A277" s="8"/>
      <c r="B277" s="8"/>
      <c r="C277" s="8"/>
      <c r="D277" s="19"/>
      <c r="E277" s="19"/>
      <c r="F277" s="20" t="str">
        <f aca="false">IF(A277="","",D277*E277)</f>
        <v/>
      </c>
    </row>
    <row r="278" customFormat="false" ht="15" hidden="false" customHeight="false" outlineLevel="0" collapsed="false">
      <c r="A278" s="8"/>
      <c r="B278" s="8"/>
      <c r="C278" s="8"/>
      <c r="D278" s="19"/>
      <c r="E278" s="19"/>
      <c r="F278" s="20" t="str">
        <f aca="false">IF(A278="","",D278*E278)</f>
        <v/>
      </c>
    </row>
    <row r="279" customFormat="false" ht="15" hidden="false" customHeight="false" outlineLevel="0" collapsed="false">
      <c r="A279" s="8"/>
      <c r="B279" s="8"/>
      <c r="C279" s="8"/>
      <c r="D279" s="19"/>
      <c r="E279" s="19"/>
      <c r="F279" s="20" t="str">
        <f aca="false">IF(A279="","",D279*E279)</f>
        <v/>
      </c>
    </row>
    <row r="280" customFormat="false" ht="15" hidden="false" customHeight="false" outlineLevel="0" collapsed="false">
      <c r="A280" s="8"/>
      <c r="B280" s="8"/>
      <c r="C280" s="8"/>
      <c r="D280" s="19"/>
      <c r="E280" s="19"/>
      <c r="F280" s="20" t="str">
        <f aca="false">IF(A280="","",D280*E280)</f>
        <v/>
      </c>
    </row>
    <row r="281" customFormat="false" ht="15" hidden="false" customHeight="false" outlineLevel="0" collapsed="false">
      <c r="A281" s="8"/>
      <c r="B281" s="8"/>
      <c r="C281" s="8"/>
      <c r="D281" s="19"/>
      <c r="E281" s="19"/>
      <c r="F281" s="20" t="str">
        <f aca="false">IF(A281="","",D281*E281)</f>
        <v/>
      </c>
    </row>
    <row r="282" customFormat="false" ht="15" hidden="false" customHeight="false" outlineLevel="0" collapsed="false">
      <c r="A282" s="8"/>
      <c r="B282" s="8"/>
      <c r="C282" s="8"/>
      <c r="D282" s="19"/>
      <c r="E282" s="19"/>
      <c r="F282" s="20" t="str">
        <f aca="false">IF(A282="","",D282*E282)</f>
        <v/>
      </c>
    </row>
    <row r="283" customFormat="false" ht="15" hidden="false" customHeight="false" outlineLevel="0" collapsed="false">
      <c r="A283" s="8"/>
      <c r="B283" s="8"/>
      <c r="C283" s="8"/>
      <c r="D283" s="19"/>
      <c r="E283" s="19"/>
      <c r="F283" s="20" t="str">
        <f aca="false">IF(A283="","",D283*E283)</f>
        <v/>
      </c>
    </row>
    <row r="284" customFormat="false" ht="15" hidden="false" customHeight="false" outlineLevel="0" collapsed="false">
      <c r="A284" s="8"/>
      <c r="B284" s="8"/>
      <c r="C284" s="8"/>
      <c r="D284" s="19"/>
      <c r="E284" s="19"/>
      <c r="F284" s="20" t="str">
        <f aca="false">IF(A284="","",D284*E284)</f>
        <v/>
      </c>
    </row>
    <row r="285" customFormat="false" ht="15" hidden="false" customHeight="false" outlineLevel="0" collapsed="false">
      <c r="A285" s="8"/>
      <c r="B285" s="8"/>
      <c r="C285" s="8"/>
      <c r="D285" s="19"/>
      <c r="E285" s="19"/>
      <c r="F285" s="20" t="str">
        <f aca="false">IF(A285="","",D285*E285)</f>
        <v/>
      </c>
    </row>
    <row r="286" customFormat="false" ht="15" hidden="false" customHeight="false" outlineLevel="0" collapsed="false">
      <c r="A286" s="8"/>
      <c r="B286" s="8"/>
      <c r="C286" s="8"/>
      <c r="D286" s="19"/>
      <c r="E286" s="19"/>
      <c r="F286" s="20" t="str">
        <f aca="false">IF(A286="","",D286*E286)</f>
        <v/>
      </c>
    </row>
    <row r="287" customFormat="false" ht="15" hidden="false" customHeight="false" outlineLevel="0" collapsed="false">
      <c r="A287" s="8"/>
      <c r="B287" s="8"/>
      <c r="C287" s="8"/>
      <c r="D287" s="19"/>
      <c r="E287" s="19"/>
      <c r="F287" s="20" t="str">
        <f aca="false">IF(A287="","",D287*E287)</f>
        <v/>
      </c>
    </row>
    <row r="288" customFormat="false" ht="15" hidden="false" customHeight="false" outlineLevel="0" collapsed="false">
      <c r="A288" s="8"/>
      <c r="B288" s="8"/>
      <c r="C288" s="8"/>
      <c r="D288" s="19"/>
      <c r="E288" s="19"/>
      <c r="F288" s="20" t="str">
        <f aca="false">IF(A288="","",D288*E288)</f>
        <v/>
      </c>
    </row>
    <row r="289" customFormat="false" ht="15" hidden="false" customHeight="false" outlineLevel="0" collapsed="false">
      <c r="A289" s="8"/>
      <c r="B289" s="8"/>
      <c r="C289" s="8"/>
      <c r="D289" s="19"/>
      <c r="E289" s="19"/>
      <c r="F289" s="20" t="str">
        <f aca="false">IF(A289="","",D289*E289)</f>
        <v/>
      </c>
    </row>
    <row r="290" customFormat="false" ht="15" hidden="false" customHeight="false" outlineLevel="0" collapsed="false">
      <c r="A290" s="8"/>
      <c r="B290" s="8"/>
      <c r="C290" s="8"/>
      <c r="D290" s="19"/>
      <c r="E290" s="19"/>
      <c r="F290" s="20" t="str">
        <f aca="false">IF(A290="","",D290*E290)</f>
        <v/>
      </c>
    </row>
    <row r="291" customFormat="false" ht="15" hidden="false" customHeight="false" outlineLevel="0" collapsed="false">
      <c r="A291" s="8"/>
      <c r="B291" s="8"/>
      <c r="C291" s="8"/>
      <c r="D291" s="19"/>
      <c r="E291" s="19"/>
      <c r="F291" s="20" t="str">
        <f aca="false">IF(A291="","",D291*E291)</f>
        <v/>
      </c>
    </row>
    <row r="292" customFormat="false" ht="15" hidden="false" customHeight="false" outlineLevel="0" collapsed="false">
      <c r="A292" s="8"/>
      <c r="B292" s="8"/>
      <c r="C292" s="8"/>
      <c r="D292" s="19"/>
      <c r="E292" s="19"/>
      <c r="F292" s="20" t="str">
        <f aca="false">IF(A292="","",D292*E292)</f>
        <v/>
      </c>
    </row>
    <row r="293" customFormat="false" ht="15" hidden="false" customHeight="false" outlineLevel="0" collapsed="false">
      <c r="A293" s="8"/>
      <c r="B293" s="8"/>
      <c r="C293" s="8"/>
      <c r="D293" s="19"/>
      <c r="E293" s="19"/>
      <c r="F293" s="20" t="str">
        <f aca="false">IF(A293="","",D293*E293)</f>
        <v/>
      </c>
    </row>
    <row r="294" customFormat="false" ht="15" hidden="false" customHeight="false" outlineLevel="0" collapsed="false">
      <c r="A294" s="8"/>
      <c r="B294" s="8"/>
      <c r="C294" s="8"/>
      <c r="D294" s="19"/>
      <c r="E294" s="19"/>
      <c r="F294" s="20" t="str">
        <f aca="false">IF(A294="","",D294*E294)</f>
        <v/>
      </c>
    </row>
    <row r="295" customFormat="false" ht="15" hidden="false" customHeight="false" outlineLevel="0" collapsed="false">
      <c r="A295" s="8"/>
      <c r="B295" s="8"/>
      <c r="C295" s="8"/>
      <c r="D295" s="19"/>
      <c r="E295" s="19"/>
      <c r="F295" s="20" t="str">
        <f aca="false">IF(A295="","",D295*E295)</f>
        <v/>
      </c>
    </row>
    <row r="296" customFormat="false" ht="15" hidden="false" customHeight="false" outlineLevel="0" collapsed="false">
      <c r="A296" s="8"/>
      <c r="B296" s="8"/>
      <c r="C296" s="8"/>
      <c r="D296" s="19"/>
      <c r="E296" s="19"/>
      <c r="F296" s="20" t="str">
        <f aca="false">IF(A296="","",D296*E296)</f>
        <v/>
      </c>
    </row>
    <row r="297" customFormat="false" ht="15" hidden="false" customHeight="false" outlineLevel="0" collapsed="false">
      <c r="A297" s="8"/>
      <c r="B297" s="8"/>
      <c r="C297" s="8"/>
      <c r="D297" s="19"/>
      <c r="E297" s="19"/>
      <c r="F297" s="20" t="str">
        <f aca="false">IF(A297="","",D297*E297)</f>
        <v/>
      </c>
    </row>
    <row r="298" customFormat="false" ht="15" hidden="false" customHeight="false" outlineLevel="0" collapsed="false">
      <c r="A298" s="8"/>
      <c r="B298" s="8"/>
      <c r="C298" s="8"/>
      <c r="D298" s="19"/>
      <c r="E298" s="19"/>
      <c r="F298" s="20" t="str">
        <f aca="false">IF(A298="","",D298*E298)</f>
        <v/>
      </c>
    </row>
    <row r="299" customFormat="false" ht="15" hidden="false" customHeight="false" outlineLevel="0" collapsed="false">
      <c r="A299" s="8"/>
      <c r="B299" s="8"/>
      <c r="C299" s="8"/>
      <c r="D299" s="19"/>
      <c r="E299" s="19"/>
      <c r="F299" s="20" t="str">
        <f aca="false">IF(A299="","",D299*E299)</f>
        <v/>
      </c>
    </row>
    <row r="300" customFormat="false" ht="15" hidden="false" customHeight="false" outlineLevel="0" collapsed="false">
      <c r="A300" s="8"/>
      <c r="B300" s="8"/>
      <c r="C300" s="8"/>
      <c r="D300" s="19"/>
      <c r="E300" s="19"/>
      <c r="F300" s="20" t="str">
        <f aca="false">IF(A300="","",D300*E300)</f>
        <v/>
      </c>
    </row>
    <row r="301" customFormat="false" ht="15" hidden="false" customHeight="false" outlineLevel="0" collapsed="false">
      <c r="A301" s="8"/>
      <c r="B301" s="8"/>
      <c r="C301" s="8"/>
      <c r="D301" s="19"/>
      <c r="E301" s="19"/>
      <c r="F301" s="20" t="str">
        <f aca="false">IF(A301="","",D301*E301)</f>
        <v/>
      </c>
    </row>
    <row r="302" customFormat="false" ht="15" hidden="false" customHeight="false" outlineLevel="0" collapsed="false">
      <c r="A302" s="8"/>
      <c r="B302" s="8"/>
      <c r="C302" s="8"/>
      <c r="D302" s="19"/>
      <c r="E302" s="19"/>
      <c r="F302" s="20" t="str">
        <f aca="false">IF(A302="","",D302*E302)</f>
        <v/>
      </c>
    </row>
    <row r="303" customFormat="false" ht="15" hidden="false" customHeight="false" outlineLevel="0" collapsed="false">
      <c r="A303" s="8"/>
      <c r="B303" s="8"/>
      <c r="C303" s="8"/>
      <c r="D303" s="19"/>
      <c r="E303" s="19"/>
      <c r="F303" s="20" t="str">
        <f aca="false">IF(A303="","",D303*E303)</f>
        <v/>
      </c>
    </row>
    <row r="304" customFormat="false" ht="15" hidden="false" customHeight="false" outlineLevel="0" collapsed="false">
      <c r="A304" s="8"/>
      <c r="B304" s="8"/>
      <c r="C304" s="8"/>
      <c r="D304" s="19"/>
      <c r="E304" s="19"/>
      <c r="F304" s="20" t="str">
        <f aca="false">IF(A304="","",D304*E304)</f>
        <v/>
      </c>
    </row>
    <row r="305" customFormat="false" ht="15" hidden="false" customHeight="false" outlineLevel="0" collapsed="false">
      <c r="A305" s="8"/>
      <c r="B305" s="8"/>
      <c r="C305" s="8"/>
      <c r="D305" s="19"/>
      <c r="E305" s="19"/>
      <c r="F305" s="20" t="str">
        <f aca="false">IF(A305="","",D305*E305)</f>
        <v/>
      </c>
    </row>
    <row r="306" customFormat="false" ht="15" hidden="false" customHeight="false" outlineLevel="0" collapsed="false">
      <c r="A306" s="8"/>
      <c r="B306" s="8"/>
      <c r="C306" s="8"/>
      <c r="D306" s="19"/>
      <c r="E306" s="19"/>
      <c r="F306" s="20" t="str">
        <f aca="false">IF(A306="","",D306*E306)</f>
        <v/>
      </c>
    </row>
    <row r="307" customFormat="false" ht="15" hidden="false" customHeight="false" outlineLevel="0" collapsed="false">
      <c r="A307" s="8"/>
      <c r="B307" s="8"/>
      <c r="C307" s="8"/>
      <c r="D307" s="19"/>
      <c r="E307" s="19"/>
      <c r="F307" s="20" t="str">
        <f aca="false">IF(A307="","",D307*E307)</f>
        <v/>
      </c>
    </row>
    <row r="308" customFormat="false" ht="15" hidden="false" customHeight="false" outlineLevel="0" collapsed="false">
      <c r="A308" s="8"/>
      <c r="B308" s="8"/>
      <c r="C308" s="8"/>
      <c r="D308" s="19"/>
      <c r="E308" s="19"/>
      <c r="F308" s="20" t="str">
        <f aca="false">IF(A308="","",D308*E308)</f>
        <v/>
      </c>
    </row>
    <row r="309" customFormat="false" ht="15" hidden="false" customHeight="false" outlineLevel="0" collapsed="false">
      <c r="A309" s="8"/>
      <c r="B309" s="8"/>
      <c r="C309" s="8"/>
      <c r="D309" s="19"/>
      <c r="E309" s="19"/>
      <c r="F309" s="20" t="str">
        <f aca="false">IF(A309="","",D309*E309)</f>
        <v/>
      </c>
    </row>
    <row r="310" customFormat="false" ht="15" hidden="false" customHeight="false" outlineLevel="0" collapsed="false">
      <c r="A310" s="8"/>
      <c r="B310" s="8"/>
      <c r="C310" s="8"/>
      <c r="D310" s="19"/>
      <c r="E310" s="19"/>
      <c r="F310" s="20" t="str">
        <f aca="false">IF(A310="","",D310*E310)</f>
        <v/>
      </c>
    </row>
    <row r="311" customFormat="false" ht="15" hidden="false" customHeight="false" outlineLevel="0" collapsed="false">
      <c r="A311" s="8"/>
      <c r="B311" s="8"/>
      <c r="C311" s="8"/>
      <c r="D311" s="19"/>
      <c r="E311" s="19"/>
      <c r="F311" s="20" t="str">
        <f aca="false">IF(A311="","",D311*E311)</f>
        <v/>
      </c>
    </row>
    <row r="312" customFormat="false" ht="15" hidden="false" customHeight="false" outlineLevel="0" collapsed="false">
      <c r="A312" s="8"/>
      <c r="B312" s="8"/>
      <c r="C312" s="8"/>
      <c r="D312" s="19"/>
      <c r="E312" s="19"/>
      <c r="F312" s="20" t="str">
        <f aca="false">IF(A312="","",D312*E312)</f>
        <v/>
      </c>
    </row>
    <row r="313" customFormat="false" ht="15" hidden="false" customHeight="false" outlineLevel="0" collapsed="false">
      <c r="A313" s="8"/>
      <c r="B313" s="8"/>
      <c r="C313" s="8"/>
      <c r="D313" s="19"/>
      <c r="E313" s="19"/>
      <c r="F313" s="20" t="str">
        <f aca="false">IF(A313="","",D313*E313)</f>
        <v/>
      </c>
    </row>
    <row r="314" customFormat="false" ht="15" hidden="false" customHeight="false" outlineLevel="0" collapsed="false">
      <c r="A314" s="8"/>
      <c r="B314" s="8"/>
      <c r="C314" s="8"/>
      <c r="D314" s="19"/>
      <c r="E314" s="19"/>
      <c r="F314" s="20" t="str">
        <f aca="false">IF(A314="","",D314*E314)</f>
        <v/>
      </c>
    </row>
    <row r="315" customFormat="false" ht="15" hidden="false" customHeight="false" outlineLevel="0" collapsed="false">
      <c r="A315" s="8"/>
      <c r="B315" s="8"/>
      <c r="C315" s="8"/>
      <c r="D315" s="19"/>
      <c r="E315" s="19"/>
      <c r="F315" s="20" t="str">
        <f aca="false">IF(A315="","",D315*E315)</f>
        <v/>
      </c>
    </row>
    <row r="316" customFormat="false" ht="15" hidden="false" customHeight="false" outlineLevel="0" collapsed="false">
      <c r="A316" s="8"/>
      <c r="B316" s="8"/>
      <c r="C316" s="8"/>
      <c r="D316" s="19"/>
      <c r="E316" s="19"/>
      <c r="F316" s="20" t="str">
        <f aca="false">IF(A316="","",D316*E316)</f>
        <v/>
      </c>
    </row>
    <row r="317" customFormat="false" ht="15" hidden="false" customHeight="false" outlineLevel="0" collapsed="false">
      <c r="A317" s="8"/>
      <c r="B317" s="8"/>
      <c r="C317" s="8"/>
      <c r="D317" s="19"/>
      <c r="E317" s="19"/>
      <c r="F317" s="20" t="str">
        <f aca="false">IF(A317="","",D317*E317)</f>
        <v/>
      </c>
    </row>
    <row r="318" customFormat="false" ht="15" hidden="false" customHeight="false" outlineLevel="0" collapsed="false">
      <c r="A318" s="8"/>
      <c r="B318" s="8"/>
      <c r="C318" s="8"/>
      <c r="D318" s="19"/>
      <c r="E318" s="19"/>
      <c r="F318" s="20" t="str">
        <f aca="false">IF(A318="","",D318*E318)</f>
        <v/>
      </c>
    </row>
    <row r="319" customFormat="false" ht="15" hidden="false" customHeight="false" outlineLevel="0" collapsed="false">
      <c r="A319" s="8"/>
      <c r="B319" s="8"/>
      <c r="C319" s="8"/>
      <c r="D319" s="19"/>
      <c r="E319" s="19"/>
      <c r="F319" s="20" t="str">
        <f aca="false">IF(A319="","",D319*E319)</f>
        <v/>
      </c>
    </row>
    <row r="320" customFormat="false" ht="15" hidden="false" customHeight="false" outlineLevel="0" collapsed="false">
      <c r="A320" s="8"/>
      <c r="B320" s="8"/>
      <c r="C320" s="8"/>
      <c r="D320" s="19"/>
      <c r="E320" s="19"/>
      <c r="F320" s="20" t="str">
        <f aca="false">IF(A320="","",D320*E320)</f>
        <v/>
      </c>
    </row>
    <row r="321" customFormat="false" ht="15" hidden="false" customHeight="false" outlineLevel="0" collapsed="false">
      <c r="A321" s="8"/>
      <c r="B321" s="8"/>
      <c r="C321" s="8"/>
      <c r="D321" s="19"/>
      <c r="E321" s="19"/>
      <c r="F321" s="20" t="str">
        <f aca="false">IF(A321="","",D321*E321)</f>
        <v/>
      </c>
    </row>
    <row r="322" customFormat="false" ht="15" hidden="false" customHeight="false" outlineLevel="0" collapsed="false">
      <c r="A322" s="8"/>
      <c r="B322" s="8"/>
      <c r="C322" s="8"/>
      <c r="D322" s="19"/>
      <c r="E322" s="19"/>
      <c r="F322" s="20" t="str">
        <f aca="false">IF(A322="","",D322*E322)</f>
        <v/>
      </c>
    </row>
    <row r="323" customFormat="false" ht="15" hidden="false" customHeight="false" outlineLevel="0" collapsed="false">
      <c r="A323" s="8"/>
      <c r="B323" s="8"/>
      <c r="C323" s="8"/>
      <c r="D323" s="19"/>
      <c r="E323" s="19"/>
      <c r="F323" s="20" t="str">
        <f aca="false">IF(A323="","",D323*E323)</f>
        <v/>
      </c>
    </row>
    <row r="324" customFormat="false" ht="15" hidden="false" customHeight="false" outlineLevel="0" collapsed="false">
      <c r="A324" s="8"/>
      <c r="B324" s="8"/>
      <c r="C324" s="8"/>
      <c r="D324" s="19"/>
      <c r="E324" s="19"/>
      <c r="F324" s="20" t="str">
        <f aca="false">IF(A324="","",D324*E324)</f>
        <v/>
      </c>
    </row>
    <row r="325" customFormat="false" ht="15" hidden="false" customHeight="false" outlineLevel="0" collapsed="false">
      <c r="A325" s="8"/>
      <c r="B325" s="8"/>
      <c r="C325" s="8"/>
      <c r="D325" s="19"/>
      <c r="E325" s="19"/>
      <c r="F325" s="20" t="str">
        <f aca="false">IF(A325="","",D325*E325)</f>
        <v/>
      </c>
    </row>
    <row r="326" customFormat="false" ht="15" hidden="false" customHeight="false" outlineLevel="0" collapsed="false">
      <c r="A326" s="8"/>
      <c r="B326" s="8"/>
      <c r="C326" s="8"/>
      <c r="D326" s="19"/>
      <c r="E326" s="19"/>
      <c r="F326" s="20" t="str">
        <f aca="false">IF(A326="","",D326*E326)</f>
        <v/>
      </c>
    </row>
    <row r="327" customFormat="false" ht="15" hidden="false" customHeight="false" outlineLevel="0" collapsed="false">
      <c r="A327" s="8"/>
      <c r="B327" s="8"/>
      <c r="C327" s="8"/>
      <c r="D327" s="19"/>
      <c r="E327" s="19"/>
      <c r="F327" s="20" t="str">
        <f aca="false">IF(A327="","",D327*E327)</f>
        <v/>
      </c>
    </row>
    <row r="328" customFormat="false" ht="15" hidden="false" customHeight="false" outlineLevel="0" collapsed="false">
      <c r="A328" s="8"/>
      <c r="B328" s="8"/>
      <c r="C328" s="8"/>
      <c r="D328" s="19"/>
      <c r="E328" s="19"/>
      <c r="F328" s="20" t="str">
        <f aca="false">IF(A328="","",D328*E328)</f>
        <v/>
      </c>
    </row>
    <row r="329" customFormat="false" ht="15" hidden="false" customHeight="false" outlineLevel="0" collapsed="false">
      <c r="A329" s="8"/>
      <c r="B329" s="8"/>
      <c r="C329" s="8"/>
      <c r="D329" s="19"/>
      <c r="E329" s="19"/>
      <c r="F329" s="20" t="str">
        <f aca="false">IF(A329="","",D329*E329)</f>
        <v/>
      </c>
    </row>
    <row r="330" customFormat="false" ht="15" hidden="false" customHeight="false" outlineLevel="0" collapsed="false">
      <c r="A330" s="8"/>
      <c r="B330" s="8"/>
      <c r="C330" s="8"/>
      <c r="D330" s="19"/>
      <c r="E330" s="19"/>
      <c r="F330" s="20" t="str">
        <f aca="false">IF(A330="","",D330*E330)</f>
        <v/>
      </c>
    </row>
    <row r="331" customFormat="false" ht="15" hidden="false" customHeight="false" outlineLevel="0" collapsed="false">
      <c r="A331" s="8"/>
      <c r="B331" s="8"/>
      <c r="C331" s="8"/>
      <c r="D331" s="19"/>
      <c r="E331" s="19"/>
      <c r="F331" s="20" t="str">
        <f aca="false">IF(A331="","",D331*E331)</f>
        <v/>
      </c>
    </row>
    <row r="332" customFormat="false" ht="15" hidden="false" customHeight="false" outlineLevel="0" collapsed="false">
      <c r="A332" s="8"/>
      <c r="B332" s="8"/>
      <c r="C332" s="8"/>
      <c r="D332" s="19"/>
      <c r="E332" s="19"/>
      <c r="F332" s="20" t="str">
        <f aca="false">IF(A332="","",D332*E332)</f>
        <v/>
      </c>
    </row>
    <row r="333" customFormat="false" ht="15" hidden="false" customHeight="false" outlineLevel="0" collapsed="false">
      <c r="A333" s="8"/>
      <c r="B333" s="8"/>
      <c r="C333" s="8"/>
      <c r="D333" s="19"/>
      <c r="E333" s="19"/>
      <c r="F333" s="20" t="str">
        <f aca="false">IF(A333="","",D333*E333)</f>
        <v/>
      </c>
    </row>
    <row r="334" customFormat="false" ht="15" hidden="false" customHeight="false" outlineLevel="0" collapsed="false">
      <c r="A334" s="8"/>
      <c r="B334" s="8"/>
      <c r="C334" s="8"/>
      <c r="D334" s="19"/>
      <c r="E334" s="19"/>
      <c r="F334" s="20" t="str">
        <f aca="false">IF(A334="","",D334*E334)</f>
        <v/>
      </c>
    </row>
    <row r="335" customFormat="false" ht="15" hidden="false" customHeight="false" outlineLevel="0" collapsed="false">
      <c r="A335" s="8"/>
      <c r="B335" s="8"/>
      <c r="C335" s="8"/>
      <c r="D335" s="19"/>
      <c r="E335" s="19"/>
      <c r="F335" s="20" t="str">
        <f aca="false">IF(A335="","",D335*E335)</f>
        <v/>
      </c>
    </row>
    <row r="336" customFormat="false" ht="15" hidden="false" customHeight="false" outlineLevel="0" collapsed="false">
      <c r="A336" s="8"/>
      <c r="B336" s="8"/>
      <c r="C336" s="8"/>
      <c r="D336" s="19"/>
      <c r="E336" s="19"/>
      <c r="F336" s="20" t="str">
        <f aca="false">IF(A336="","",D336*E336)</f>
        <v/>
      </c>
    </row>
    <row r="337" customFormat="false" ht="15" hidden="false" customHeight="false" outlineLevel="0" collapsed="false">
      <c r="A337" s="8"/>
      <c r="B337" s="8"/>
      <c r="C337" s="8"/>
      <c r="D337" s="19"/>
      <c r="E337" s="19"/>
      <c r="F337" s="20" t="str">
        <f aca="false">IF(A337="","",D337*E337)</f>
        <v/>
      </c>
    </row>
    <row r="338" customFormat="false" ht="15" hidden="false" customHeight="false" outlineLevel="0" collapsed="false">
      <c r="A338" s="8"/>
      <c r="B338" s="8"/>
      <c r="C338" s="8"/>
      <c r="D338" s="19"/>
      <c r="E338" s="19"/>
      <c r="F338" s="20" t="str">
        <f aca="false">IF(A338="","",D338*E338)</f>
        <v/>
      </c>
    </row>
    <row r="339" customFormat="false" ht="15" hidden="false" customHeight="false" outlineLevel="0" collapsed="false">
      <c r="A339" s="8"/>
      <c r="B339" s="8"/>
      <c r="C339" s="8"/>
      <c r="D339" s="19"/>
      <c r="E339" s="19"/>
      <c r="F339" s="20" t="str">
        <f aca="false">IF(A339="","",D339*E339)</f>
        <v/>
      </c>
    </row>
    <row r="340" customFormat="false" ht="15" hidden="false" customHeight="false" outlineLevel="0" collapsed="false">
      <c r="A340" s="8"/>
      <c r="B340" s="8"/>
      <c r="C340" s="8"/>
      <c r="D340" s="19"/>
      <c r="E340" s="19"/>
      <c r="F340" s="20" t="str">
        <f aca="false">IF(A340="","",D340*E340)</f>
        <v/>
      </c>
    </row>
    <row r="341" customFormat="false" ht="15" hidden="false" customHeight="false" outlineLevel="0" collapsed="false">
      <c r="A341" s="8"/>
      <c r="B341" s="8"/>
      <c r="C341" s="8"/>
      <c r="D341" s="19"/>
      <c r="E341" s="19"/>
      <c r="F341" s="20" t="str">
        <f aca="false">IF(A341="","",D341*E341)</f>
        <v/>
      </c>
    </row>
    <row r="342" customFormat="false" ht="15" hidden="false" customHeight="false" outlineLevel="0" collapsed="false">
      <c r="A342" s="8"/>
      <c r="B342" s="8"/>
      <c r="C342" s="8"/>
      <c r="D342" s="19"/>
      <c r="E342" s="19"/>
      <c r="F342" s="20" t="str">
        <f aca="false">IF(A342="","",D342*E342)</f>
        <v/>
      </c>
    </row>
    <row r="343" customFormat="false" ht="15" hidden="false" customHeight="false" outlineLevel="0" collapsed="false">
      <c r="A343" s="8"/>
      <c r="B343" s="8"/>
      <c r="C343" s="8"/>
      <c r="D343" s="19"/>
      <c r="E343" s="19"/>
      <c r="F343" s="20" t="str">
        <f aca="false">IF(A343="","",D343*E343)</f>
        <v/>
      </c>
    </row>
    <row r="344" customFormat="false" ht="15" hidden="false" customHeight="false" outlineLevel="0" collapsed="false">
      <c r="A344" s="8"/>
      <c r="B344" s="8"/>
      <c r="C344" s="8"/>
      <c r="D344" s="19"/>
      <c r="E344" s="19"/>
      <c r="F344" s="20" t="str">
        <f aca="false">IF(A344="","",D344*E344)</f>
        <v/>
      </c>
    </row>
    <row r="345" customFormat="false" ht="15" hidden="false" customHeight="false" outlineLevel="0" collapsed="false">
      <c r="A345" s="8"/>
      <c r="B345" s="8"/>
      <c r="C345" s="8"/>
      <c r="D345" s="19"/>
      <c r="E345" s="19"/>
      <c r="F345" s="20" t="str">
        <f aca="false">IF(A345="","",D345*E345)</f>
        <v/>
      </c>
    </row>
    <row r="346" customFormat="false" ht="15" hidden="false" customHeight="false" outlineLevel="0" collapsed="false">
      <c r="A346" s="8"/>
      <c r="B346" s="8"/>
      <c r="C346" s="8"/>
      <c r="D346" s="19"/>
      <c r="E346" s="19"/>
      <c r="F346" s="20" t="str">
        <f aca="false">IF(A346="","",D346*E346)</f>
        <v/>
      </c>
    </row>
    <row r="347" customFormat="false" ht="15" hidden="false" customHeight="false" outlineLevel="0" collapsed="false">
      <c r="A347" s="8"/>
      <c r="B347" s="8"/>
      <c r="C347" s="8"/>
      <c r="D347" s="19"/>
      <c r="E347" s="19"/>
      <c r="F347" s="20" t="str">
        <f aca="false">IF(A347="","",D347*E347)</f>
        <v/>
      </c>
    </row>
    <row r="348" customFormat="false" ht="15" hidden="false" customHeight="false" outlineLevel="0" collapsed="false">
      <c r="A348" s="8"/>
      <c r="B348" s="8"/>
      <c r="C348" s="8"/>
      <c r="D348" s="19"/>
      <c r="E348" s="19"/>
      <c r="F348" s="20" t="str">
        <f aca="false">IF(A348="","",D348*E348)</f>
        <v/>
      </c>
    </row>
    <row r="349" customFormat="false" ht="15" hidden="false" customHeight="false" outlineLevel="0" collapsed="false">
      <c r="A349" s="8"/>
      <c r="B349" s="8"/>
      <c r="C349" s="8"/>
      <c r="D349" s="19"/>
      <c r="E349" s="19"/>
      <c r="F349" s="20" t="str">
        <f aca="false">IF(A349="","",D349*E349)</f>
        <v/>
      </c>
    </row>
    <row r="350" customFormat="false" ht="15" hidden="false" customHeight="false" outlineLevel="0" collapsed="false">
      <c r="A350" s="8"/>
      <c r="B350" s="8"/>
      <c r="C350" s="8"/>
      <c r="D350" s="19"/>
      <c r="E350" s="19"/>
      <c r="F350" s="20" t="str">
        <f aca="false">IF(A350="","",D350*E350)</f>
        <v/>
      </c>
    </row>
    <row r="351" customFormat="false" ht="15" hidden="false" customHeight="false" outlineLevel="0" collapsed="false">
      <c r="A351" s="8"/>
      <c r="B351" s="8"/>
      <c r="C351" s="8"/>
      <c r="D351" s="19"/>
      <c r="E351" s="19"/>
      <c r="F351" s="20" t="str">
        <f aca="false">IF(A351="","",D351*E351)</f>
        <v/>
      </c>
    </row>
    <row r="352" customFormat="false" ht="15" hidden="false" customHeight="false" outlineLevel="0" collapsed="false">
      <c r="A352" s="8"/>
      <c r="B352" s="8"/>
      <c r="C352" s="8"/>
      <c r="D352" s="19"/>
      <c r="E352" s="19"/>
      <c r="F352" s="20" t="str">
        <f aca="false">IF(A352="","",D352*E352)</f>
        <v/>
      </c>
    </row>
    <row r="353" customFormat="false" ht="15" hidden="false" customHeight="false" outlineLevel="0" collapsed="false">
      <c r="A353" s="8"/>
      <c r="B353" s="8"/>
      <c r="C353" s="8"/>
      <c r="D353" s="19"/>
      <c r="E353" s="19"/>
      <c r="F353" s="20" t="str">
        <f aca="false">IF(A353="","",D353*E353)</f>
        <v/>
      </c>
    </row>
    <row r="354" customFormat="false" ht="15" hidden="false" customHeight="false" outlineLevel="0" collapsed="false">
      <c r="A354" s="8"/>
      <c r="B354" s="8"/>
      <c r="C354" s="8"/>
      <c r="D354" s="19"/>
      <c r="E354" s="19"/>
      <c r="F354" s="20" t="str">
        <f aca="false">IF(A354="","",D354*E354)</f>
        <v/>
      </c>
    </row>
    <row r="355" customFormat="false" ht="15" hidden="false" customHeight="false" outlineLevel="0" collapsed="false">
      <c r="A355" s="8"/>
      <c r="B355" s="8"/>
      <c r="C355" s="8"/>
      <c r="D355" s="19"/>
      <c r="E355" s="19"/>
      <c r="F355" s="20" t="str">
        <f aca="false">IF(A355="","",D355*E355)</f>
        <v/>
      </c>
    </row>
    <row r="356" customFormat="false" ht="15" hidden="false" customHeight="false" outlineLevel="0" collapsed="false">
      <c r="A356" s="8"/>
      <c r="B356" s="8"/>
      <c r="C356" s="8"/>
      <c r="D356" s="19"/>
      <c r="E356" s="19"/>
      <c r="F356" s="20" t="str">
        <f aca="false">IF(A356="","",D356*E356)</f>
        <v/>
      </c>
    </row>
    <row r="357" customFormat="false" ht="15" hidden="false" customHeight="false" outlineLevel="0" collapsed="false">
      <c r="A357" s="8"/>
      <c r="B357" s="8"/>
      <c r="C357" s="8"/>
      <c r="D357" s="19"/>
      <c r="E357" s="19"/>
      <c r="F357" s="20" t="str">
        <f aca="false">IF(A357="","",D357*E357)</f>
        <v/>
      </c>
    </row>
    <row r="358" customFormat="false" ht="15" hidden="false" customHeight="false" outlineLevel="0" collapsed="false">
      <c r="A358" s="8"/>
      <c r="B358" s="8"/>
      <c r="C358" s="8"/>
      <c r="D358" s="19"/>
      <c r="E358" s="19"/>
      <c r="F358" s="20" t="str">
        <f aca="false">IF(A358="","",D358*E358)</f>
        <v/>
      </c>
    </row>
    <row r="359" customFormat="false" ht="15" hidden="false" customHeight="false" outlineLevel="0" collapsed="false">
      <c r="A359" s="8"/>
      <c r="B359" s="8"/>
      <c r="C359" s="8"/>
      <c r="D359" s="19"/>
      <c r="E359" s="19"/>
      <c r="F359" s="20" t="str">
        <f aca="false">IF(A359="","",D359*E359)</f>
        <v/>
      </c>
    </row>
    <row r="360" customFormat="false" ht="15" hidden="false" customHeight="false" outlineLevel="0" collapsed="false">
      <c r="A360" s="8"/>
      <c r="B360" s="8"/>
      <c r="C360" s="8"/>
      <c r="D360" s="19"/>
      <c r="E360" s="19"/>
      <c r="F360" s="20" t="str">
        <f aca="false">IF(A360="","",D360*E360)</f>
        <v/>
      </c>
    </row>
    <row r="361" customFormat="false" ht="15" hidden="false" customHeight="false" outlineLevel="0" collapsed="false">
      <c r="A361" s="8"/>
      <c r="B361" s="8"/>
      <c r="C361" s="8"/>
      <c r="D361" s="19"/>
      <c r="E361" s="19"/>
      <c r="F361" s="20" t="str">
        <f aca="false">IF(A361="","",D361*E361)</f>
        <v/>
      </c>
    </row>
    <row r="362" customFormat="false" ht="15" hidden="false" customHeight="false" outlineLevel="0" collapsed="false">
      <c r="A362" s="8"/>
      <c r="B362" s="8"/>
      <c r="C362" s="8"/>
      <c r="D362" s="19"/>
      <c r="E362" s="19"/>
      <c r="F362" s="20" t="str">
        <f aca="false">IF(A362="","",D362*E362)</f>
        <v/>
      </c>
    </row>
    <row r="363" customFormat="false" ht="15" hidden="false" customHeight="false" outlineLevel="0" collapsed="false">
      <c r="A363" s="8"/>
      <c r="B363" s="8"/>
      <c r="C363" s="8"/>
      <c r="D363" s="19"/>
      <c r="E363" s="19"/>
      <c r="F363" s="20" t="str">
        <f aca="false">IF(A363="","",D363*E363)</f>
        <v/>
      </c>
    </row>
    <row r="364" customFormat="false" ht="15" hidden="false" customHeight="false" outlineLevel="0" collapsed="false">
      <c r="A364" s="8"/>
      <c r="B364" s="8"/>
      <c r="C364" s="8"/>
      <c r="D364" s="19"/>
      <c r="E364" s="19"/>
      <c r="F364" s="20" t="str">
        <f aca="false">IF(A364="","",D364*E364)</f>
        <v/>
      </c>
    </row>
    <row r="365" customFormat="false" ht="15" hidden="false" customHeight="false" outlineLevel="0" collapsed="false">
      <c r="A365" s="8"/>
      <c r="B365" s="8"/>
      <c r="C365" s="8"/>
      <c r="D365" s="19"/>
      <c r="E365" s="19"/>
      <c r="F365" s="20" t="str">
        <f aca="false">IF(A365="","",D365*E365)</f>
        <v/>
      </c>
    </row>
    <row r="366" customFormat="false" ht="15" hidden="false" customHeight="false" outlineLevel="0" collapsed="false">
      <c r="A366" s="8"/>
      <c r="B366" s="8"/>
      <c r="C366" s="8"/>
      <c r="D366" s="19"/>
      <c r="E366" s="19"/>
      <c r="F366" s="20" t="str">
        <f aca="false">IF(A366="","",D366*E366)</f>
        <v/>
      </c>
    </row>
    <row r="367" customFormat="false" ht="15" hidden="false" customHeight="false" outlineLevel="0" collapsed="false">
      <c r="A367" s="8"/>
      <c r="B367" s="8"/>
      <c r="C367" s="8"/>
      <c r="D367" s="19"/>
      <c r="E367" s="19"/>
      <c r="F367" s="20" t="str">
        <f aca="false">IF(A367="","",D367*E367)</f>
        <v/>
      </c>
    </row>
    <row r="368" customFormat="false" ht="15" hidden="false" customHeight="false" outlineLevel="0" collapsed="false">
      <c r="A368" s="8"/>
      <c r="B368" s="8"/>
      <c r="C368" s="8"/>
      <c r="D368" s="19"/>
      <c r="E368" s="19"/>
      <c r="F368" s="20" t="str">
        <f aca="false">IF(A368="","",D368*E368)</f>
        <v/>
      </c>
    </row>
    <row r="369" customFormat="false" ht="15" hidden="false" customHeight="false" outlineLevel="0" collapsed="false">
      <c r="A369" s="8"/>
      <c r="B369" s="8"/>
      <c r="C369" s="8"/>
      <c r="D369" s="19"/>
      <c r="E369" s="19"/>
      <c r="F369" s="20" t="str">
        <f aca="false">IF(A369="","",D369*E369)</f>
        <v/>
      </c>
    </row>
    <row r="370" customFormat="false" ht="15" hidden="false" customHeight="false" outlineLevel="0" collapsed="false">
      <c r="A370" s="8"/>
      <c r="B370" s="8"/>
      <c r="C370" s="8"/>
      <c r="D370" s="19"/>
      <c r="E370" s="19"/>
      <c r="F370" s="20" t="str">
        <f aca="false">IF(A370="","",D370*E370)</f>
        <v/>
      </c>
    </row>
    <row r="371" customFormat="false" ht="15" hidden="false" customHeight="false" outlineLevel="0" collapsed="false">
      <c r="A371" s="8"/>
      <c r="B371" s="8"/>
      <c r="C371" s="8"/>
      <c r="D371" s="19"/>
      <c r="E371" s="19"/>
      <c r="F371" s="20" t="str">
        <f aca="false">IF(A371="","",D371*E371)</f>
        <v/>
      </c>
    </row>
    <row r="372" customFormat="false" ht="15" hidden="false" customHeight="false" outlineLevel="0" collapsed="false">
      <c r="A372" s="8"/>
      <c r="B372" s="8"/>
      <c r="C372" s="8"/>
      <c r="D372" s="19"/>
      <c r="E372" s="19"/>
      <c r="F372" s="20" t="str">
        <f aca="false">IF(A372="","",D372*E372)</f>
        <v/>
      </c>
    </row>
    <row r="373" customFormat="false" ht="15" hidden="false" customHeight="false" outlineLevel="0" collapsed="false">
      <c r="A373" s="8"/>
      <c r="B373" s="8"/>
      <c r="C373" s="8"/>
      <c r="D373" s="19"/>
      <c r="E373" s="19"/>
      <c r="F373" s="20" t="str">
        <f aca="false">IF(A373="","",D373*E373)</f>
        <v/>
      </c>
    </row>
    <row r="374" customFormat="false" ht="15" hidden="false" customHeight="false" outlineLevel="0" collapsed="false">
      <c r="A374" s="8"/>
      <c r="B374" s="8"/>
      <c r="C374" s="8"/>
      <c r="D374" s="19"/>
      <c r="E374" s="19"/>
      <c r="F374" s="20" t="str">
        <f aca="false">IF(A374="","",D374*E374)</f>
        <v/>
      </c>
    </row>
    <row r="375" customFormat="false" ht="15" hidden="false" customHeight="false" outlineLevel="0" collapsed="false">
      <c r="A375" s="8"/>
      <c r="B375" s="8"/>
      <c r="C375" s="8"/>
      <c r="D375" s="19"/>
      <c r="E375" s="19"/>
      <c r="F375" s="20" t="str">
        <f aca="false">IF(A375="","",D375*E375)</f>
        <v/>
      </c>
    </row>
    <row r="376" customFormat="false" ht="15" hidden="false" customHeight="false" outlineLevel="0" collapsed="false">
      <c r="A376" s="8"/>
      <c r="B376" s="8"/>
      <c r="C376" s="8"/>
      <c r="D376" s="19"/>
      <c r="E376" s="19"/>
      <c r="F376" s="20" t="str">
        <f aca="false">IF(A376="","",D376*E376)</f>
        <v/>
      </c>
    </row>
    <row r="377" customFormat="false" ht="15" hidden="false" customHeight="false" outlineLevel="0" collapsed="false">
      <c r="A377" s="8"/>
      <c r="B377" s="8"/>
      <c r="C377" s="8"/>
      <c r="D377" s="19"/>
      <c r="E377" s="19"/>
      <c r="F377" s="20" t="str">
        <f aca="false">IF(A377="","",D377*E377)</f>
        <v/>
      </c>
    </row>
    <row r="378" customFormat="false" ht="15" hidden="false" customHeight="false" outlineLevel="0" collapsed="false">
      <c r="A378" s="8"/>
      <c r="B378" s="8"/>
      <c r="C378" s="8"/>
      <c r="D378" s="19"/>
      <c r="E378" s="19"/>
      <c r="F378" s="20" t="str">
        <f aca="false">IF(A378="","",D378*E378)</f>
        <v/>
      </c>
    </row>
    <row r="379" customFormat="false" ht="15" hidden="false" customHeight="false" outlineLevel="0" collapsed="false">
      <c r="A379" s="8"/>
      <c r="B379" s="8"/>
      <c r="C379" s="8"/>
      <c r="D379" s="19"/>
      <c r="E379" s="19"/>
      <c r="F379" s="20" t="str">
        <f aca="false">IF(A379="","",D379*E379)</f>
        <v/>
      </c>
    </row>
    <row r="380" customFormat="false" ht="15" hidden="false" customHeight="false" outlineLevel="0" collapsed="false">
      <c r="A380" s="8"/>
      <c r="B380" s="8"/>
      <c r="C380" s="8"/>
      <c r="D380" s="19"/>
      <c r="E380" s="19"/>
      <c r="F380" s="20" t="str">
        <f aca="false">IF(A380="","",D380*E380)</f>
        <v/>
      </c>
    </row>
    <row r="381" customFormat="false" ht="15" hidden="false" customHeight="false" outlineLevel="0" collapsed="false">
      <c r="A381" s="8"/>
      <c r="B381" s="8"/>
      <c r="C381" s="8"/>
      <c r="D381" s="19"/>
      <c r="E381" s="19"/>
      <c r="F381" s="20" t="str">
        <f aca="false">IF(A381="","",D381*E381)</f>
        <v/>
      </c>
    </row>
    <row r="382" customFormat="false" ht="15" hidden="false" customHeight="false" outlineLevel="0" collapsed="false">
      <c r="A382" s="8"/>
      <c r="B382" s="8"/>
      <c r="C382" s="8"/>
      <c r="D382" s="19"/>
      <c r="E382" s="19"/>
      <c r="F382" s="20" t="str">
        <f aca="false">IF(A382="","",D382*E382)</f>
        <v/>
      </c>
    </row>
    <row r="383" customFormat="false" ht="15" hidden="false" customHeight="false" outlineLevel="0" collapsed="false">
      <c r="A383" s="8"/>
      <c r="B383" s="8"/>
      <c r="C383" s="8"/>
      <c r="D383" s="19"/>
      <c r="E383" s="19"/>
      <c r="F383" s="20" t="str">
        <f aca="false">IF(A383="","",D383*E383)</f>
        <v/>
      </c>
    </row>
    <row r="384" customFormat="false" ht="15" hidden="false" customHeight="false" outlineLevel="0" collapsed="false">
      <c r="A384" s="8"/>
      <c r="B384" s="8"/>
      <c r="C384" s="8"/>
      <c r="D384" s="19"/>
      <c r="E384" s="19"/>
      <c r="F384" s="20" t="str">
        <f aca="false">IF(A384="","",D384*E384)</f>
        <v/>
      </c>
    </row>
    <row r="385" customFormat="false" ht="15" hidden="false" customHeight="false" outlineLevel="0" collapsed="false">
      <c r="A385" s="8"/>
      <c r="B385" s="8"/>
      <c r="C385" s="8"/>
      <c r="D385" s="19"/>
      <c r="E385" s="19"/>
      <c r="F385" s="20" t="str">
        <f aca="false">IF(A385="","",D385*E385)</f>
        <v/>
      </c>
    </row>
    <row r="386" customFormat="false" ht="15" hidden="false" customHeight="false" outlineLevel="0" collapsed="false">
      <c r="A386" s="8"/>
      <c r="B386" s="8"/>
      <c r="C386" s="8"/>
      <c r="D386" s="19"/>
      <c r="E386" s="19"/>
      <c r="F386" s="20" t="str">
        <f aca="false">IF(A386="","",D386*E386)</f>
        <v/>
      </c>
    </row>
    <row r="387" customFormat="false" ht="15" hidden="false" customHeight="false" outlineLevel="0" collapsed="false">
      <c r="A387" s="8"/>
      <c r="B387" s="8"/>
      <c r="C387" s="8"/>
      <c r="D387" s="19"/>
      <c r="E387" s="19"/>
      <c r="F387" s="20" t="str">
        <f aca="false">IF(A387="","",D387*E387)</f>
        <v/>
      </c>
    </row>
    <row r="388" customFormat="false" ht="15" hidden="false" customHeight="false" outlineLevel="0" collapsed="false">
      <c r="A388" s="8"/>
      <c r="B388" s="8"/>
      <c r="C388" s="8"/>
      <c r="D388" s="19"/>
      <c r="E388" s="19"/>
      <c r="F388" s="20" t="str">
        <f aca="false">IF(A388="","",D388*E388)</f>
        <v/>
      </c>
    </row>
    <row r="389" customFormat="false" ht="15" hidden="false" customHeight="false" outlineLevel="0" collapsed="false">
      <c r="A389" s="8"/>
      <c r="B389" s="8"/>
      <c r="C389" s="8"/>
      <c r="D389" s="19"/>
      <c r="E389" s="19"/>
      <c r="F389" s="20" t="str">
        <f aca="false">IF(A389="","",D389*E389)</f>
        <v/>
      </c>
    </row>
    <row r="390" customFormat="false" ht="15" hidden="false" customHeight="false" outlineLevel="0" collapsed="false">
      <c r="A390" s="8"/>
      <c r="B390" s="8"/>
      <c r="C390" s="8"/>
      <c r="D390" s="19"/>
      <c r="E390" s="19"/>
      <c r="F390" s="20" t="str">
        <f aca="false">IF(A390="","",D390*E390)</f>
        <v/>
      </c>
    </row>
    <row r="391" customFormat="false" ht="15" hidden="false" customHeight="false" outlineLevel="0" collapsed="false">
      <c r="A391" s="8"/>
      <c r="B391" s="8"/>
      <c r="C391" s="8"/>
      <c r="D391" s="19"/>
      <c r="E391" s="19"/>
      <c r="F391" s="20" t="str">
        <f aca="false">IF(A391="","",D391*E391)</f>
        <v/>
      </c>
    </row>
    <row r="392" customFormat="false" ht="15" hidden="false" customHeight="false" outlineLevel="0" collapsed="false">
      <c r="A392" s="8"/>
      <c r="B392" s="8"/>
      <c r="C392" s="8"/>
      <c r="D392" s="19"/>
      <c r="E392" s="19"/>
      <c r="F392" s="20" t="str">
        <f aca="false">IF(A392="","",D392*E392)</f>
        <v/>
      </c>
    </row>
    <row r="393" customFormat="false" ht="15" hidden="false" customHeight="false" outlineLevel="0" collapsed="false">
      <c r="A393" s="8"/>
      <c r="B393" s="8"/>
      <c r="C393" s="8"/>
      <c r="D393" s="19"/>
      <c r="E393" s="19"/>
      <c r="F393" s="20" t="str">
        <f aca="false">IF(A393="","",D393*E393)</f>
        <v/>
      </c>
    </row>
    <row r="394" customFormat="false" ht="15" hidden="false" customHeight="false" outlineLevel="0" collapsed="false">
      <c r="A394" s="8"/>
      <c r="B394" s="8"/>
      <c r="C394" s="8"/>
      <c r="D394" s="19"/>
      <c r="E394" s="19"/>
      <c r="F394" s="20" t="str">
        <f aca="false">IF(A394="","",D394*E394)</f>
        <v/>
      </c>
    </row>
    <row r="395" customFormat="false" ht="15" hidden="false" customHeight="false" outlineLevel="0" collapsed="false">
      <c r="A395" s="8"/>
      <c r="B395" s="8"/>
      <c r="C395" s="8"/>
      <c r="D395" s="19"/>
      <c r="E395" s="19"/>
      <c r="F395" s="20" t="str">
        <f aca="false">IF(A395="","",D395*E395)</f>
        <v/>
      </c>
    </row>
    <row r="396" customFormat="false" ht="15" hidden="false" customHeight="false" outlineLevel="0" collapsed="false">
      <c r="A396" s="8"/>
      <c r="B396" s="8"/>
      <c r="C396" s="8"/>
      <c r="D396" s="19"/>
      <c r="E396" s="19"/>
      <c r="F396" s="20" t="str">
        <f aca="false">IF(A396="","",D396*E396)</f>
        <v/>
      </c>
    </row>
    <row r="397" customFormat="false" ht="15" hidden="false" customHeight="false" outlineLevel="0" collapsed="false">
      <c r="A397" s="8"/>
      <c r="B397" s="8"/>
      <c r="C397" s="8"/>
      <c r="D397" s="19"/>
      <c r="E397" s="19"/>
      <c r="F397" s="20" t="str">
        <f aca="false">IF(A397="","",D397*E397)</f>
        <v/>
      </c>
    </row>
    <row r="398" customFormat="false" ht="15" hidden="false" customHeight="false" outlineLevel="0" collapsed="false">
      <c r="A398" s="8"/>
      <c r="B398" s="8"/>
      <c r="C398" s="8"/>
      <c r="D398" s="19"/>
      <c r="E398" s="19"/>
      <c r="F398" s="20" t="str">
        <f aca="false">IF(A398="","",D398*E398)</f>
        <v/>
      </c>
    </row>
    <row r="399" customFormat="false" ht="15" hidden="false" customHeight="false" outlineLevel="0" collapsed="false">
      <c r="A399" s="8"/>
      <c r="B399" s="8"/>
      <c r="C399" s="8"/>
      <c r="D399" s="19"/>
      <c r="E399" s="19"/>
      <c r="F399" s="20" t="str">
        <f aca="false">IF(A399="","",D399*E399)</f>
        <v/>
      </c>
    </row>
    <row r="400" customFormat="false" ht="15" hidden="false" customHeight="false" outlineLevel="0" collapsed="false">
      <c r="A400" s="8"/>
      <c r="B400" s="8"/>
      <c r="C400" s="8"/>
      <c r="D400" s="19"/>
      <c r="E400" s="19"/>
      <c r="F400" s="20" t="str">
        <f aca="false">IF(A400="","",D400*E400)</f>
        <v/>
      </c>
    </row>
    <row r="401" customFormat="false" ht="15" hidden="false" customHeight="false" outlineLevel="0" collapsed="false">
      <c r="A401" s="8"/>
      <c r="B401" s="8"/>
      <c r="C401" s="8"/>
      <c r="D401" s="19"/>
      <c r="E401" s="19"/>
      <c r="F401" s="20" t="str">
        <f aca="false">IF(A401="","",D401*E401)</f>
        <v/>
      </c>
    </row>
    <row r="402" customFormat="false" ht="15" hidden="false" customHeight="false" outlineLevel="0" collapsed="false">
      <c r="A402" s="8"/>
      <c r="B402" s="8"/>
      <c r="C402" s="8"/>
      <c r="D402" s="19"/>
      <c r="E402" s="19"/>
      <c r="F402" s="20" t="str">
        <f aca="false">IF(A402="","",D402*E402)</f>
        <v/>
      </c>
    </row>
    <row r="403" customFormat="false" ht="15" hidden="false" customHeight="false" outlineLevel="0" collapsed="false">
      <c r="A403" s="8"/>
      <c r="B403" s="8"/>
      <c r="C403" s="8"/>
      <c r="D403" s="19"/>
      <c r="E403" s="19"/>
      <c r="F403" s="20" t="str">
        <f aca="false">IF(A403="","",D403*E403)</f>
        <v/>
      </c>
    </row>
    <row r="404" customFormat="false" ht="15" hidden="false" customHeight="false" outlineLevel="0" collapsed="false">
      <c r="A404" s="8"/>
      <c r="B404" s="8"/>
      <c r="C404" s="8"/>
      <c r="D404" s="19"/>
      <c r="E404" s="19"/>
      <c r="F404" s="20" t="str">
        <f aca="false">IF(A404="","",D404*E404)</f>
        <v/>
      </c>
    </row>
    <row r="405" customFormat="false" ht="15" hidden="false" customHeight="false" outlineLevel="0" collapsed="false">
      <c r="A405" s="8"/>
      <c r="B405" s="8"/>
      <c r="C405" s="8"/>
      <c r="D405" s="19"/>
      <c r="E405" s="19"/>
      <c r="F405" s="20" t="str">
        <f aca="false">IF(A405="","",D405*E405)</f>
        <v/>
      </c>
    </row>
    <row r="406" customFormat="false" ht="15" hidden="false" customHeight="false" outlineLevel="0" collapsed="false">
      <c r="A406" s="8"/>
      <c r="B406" s="8"/>
      <c r="C406" s="8"/>
      <c r="D406" s="19"/>
      <c r="E406" s="19"/>
      <c r="F406" s="20" t="str">
        <f aca="false">IF(A406="","",D406*E406)</f>
        <v/>
      </c>
    </row>
    <row r="407" customFormat="false" ht="15" hidden="false" customHeight="false" outlineLevel="0" collapsed="false">
      <c r="A407" s="8"/>
      <c r="B407" s="8"/>
      <c r="C407" s="8"/>
      <c r="D407" s="19"/>
      <c r="E407" s="19"/>
      <c r="F407" s="20" t="str">
        <f aca="false">IF(A407="","",D407*E407)</f>
        <v/>
      </c>
    </row>
    <row r="408" customFormat="false" ht="15" hidden="false" customHeight="false" outlineLevel="0" collapsed="false">
      <c r="A408" s="8"/>
      <c r="B408" s="8"/>
      <c r="C408" s="8"/>
      <c r="D408" s="19"/>
      <c r="E408" s="19"/>
      <c r="F408" s="20" t="str">
        <f aca="false">IF(A408="","",D408*E408)</f>
        <v/>
      </c>
    </row>
    <row r="409" customFormat="false" ht="15" hidden="false" customHeight="false" outlineLevel="0" collapsed="false">
      <c r="A409" s="8"/>
      <c r="B409" s="8"/>
      <c r="C409" s="8"/>
      <c r="D409" s="19"/>
      <c r="E409" s="19"/>
      <c r="F409" s="20" t="str">
        <f aca="false">IF(A409="","",D409*E409)</f>
        <v/>
      </c>
    </row>
    <row r="410" customFormat="false" ht="15" hidden="false" customHeight="false" outlineLevel="0" collapsed="false">
      <c r="A410" s="8"/>
      <c r="B410" s="8"/>
      <c r="C410" s="8"/>
      <c r="D410" s="19"/>
      <c r="E410" s="19"/>
      <c r="F410" s="20" t="str">
        <f aca="false">IF(A410="","",D410*E410)</f>
        <v/>
      </c>
    </row>
    <row r="411" customFormat="false" ht="15" hidden="false" customHeight="false" outlineLevel="0" collapsed="false">
      <c r="A411" s="8"/>
      <c r="B411" s="8"/>
      <c r="C411" s="8"/>
      <c r="D411" s="19"/>
      <c r="E411" s="19"/>
      <c r="F411" s="20" t="str">
        <f aca="false">IF(A411="","",D411*E411)</f>
        <v/>
      </c>
    </row>
    <row r="412" customFormat="false" ht="15" hidden="false" customHeight="false" outlineLevel="0" collapsed="false">
      <c r="A412" s="8"/>
      <c r="B412" s="8"/>
      <c r="C412" s="8"/>
      <c r="D412" s="19"/>
      <c r="E412" s="19"/>
      <c r="F412" s="20" t="str">
        <f aca="false">IF(A412="","",D412*E412)</f>
        <v/>
      </c>
    </row>
    <row r="413" customFormat="false" ht="15" hidden="false" customHeight="false" outlineLevel="0" collapsed="false">
      <c r="A413" s="8"/>
      <c r="B413" s="8"/>
      <c r="C413" s="8"/>
      <c r="D413" s="19"/>
      <c r="E413" s="19"/>
      <c r="F413" s="20" t="str">
        <f aca="false">IF(A413="","",D413*E413)</f>
        <v/>
      </c>
    </row>
    <row r="414" customFormat="false" ht="15" hidden="false" customHeight="false" outlineLevel="0" collapsed="false">
      <c r="A414" s="8"/>
      <c r="B414" s="8"/>
      <c r="C414" s="8"/>
      <c r="D414" s="19"/>
      <c r="E414" s="19"/>
      <c r="F414" s="20" t="str">
        <f aca="false">IF(A414="","",D414*E414)</f>
        <v/>
      </c>
    </row>
    <row r="415" customFormat="false" ht="15" hidden="false" customHeight="false" outlineLevel="0" collapsed="false">
      <c r="A415" s="8"/>
      <c r="B415" s="8"/>
      <c r="C415" s="8"/>
      <c r="D415" s="19"/>
      <c r="E415" s="19"/>
      <c r="F415" s="20" t="str">
        <f aca="false">IF(A415="","",D415*E415)</f>
        <v/>
      </c>
    </row>
    <row r="416" customFormat="false" ht="15" hidden="false" customHeight="false" outlineLevel="0" collapsed="false">
      <c r="A416" s="8"/>
      <c r="B416" s="8"/>
      <c r="C416" s="8"/>
      <c r="D416" s="19"/>
      <c r="E416" s="19"/>
      <c r="F416" s="20" t="str">
        <f aca="false">IF(A416="","",D416*E416)</f>
        <v/>
      </c>
    </row>
    <row r="417" customFormat="false" ht="15" hidden="false" customHeight="false" outlineLevel="0" collapsed="false">
      <c r="A417" s="8"/>
      <c r="B417" s="8"/>
      <c r="C417" s="8"/>
      <c r="D417" s="19"/>
      <c r="E417" s="19"/>
      <c r="F417" s="20" t="str">
        <f aca="false">IF(A417="","",D417*E417)</f>
        <v/>
      </c>
    </row>
    <row r="418" customFormat="false" ht="15" hidden="false" customHeight="false" outlineLevel="0" collapsed="false">
      <c r="A418" s="8"/>
      <c r="B418" s="8"/>
      <c r="C418" s="8"/>
      <c r="D418" s="19"/>
      <c r="E418" s="19"/>
      <c r="F418" s="20" t="str">
        <f aca="false">IF(A418="","",D418*E418)</f>
        <v/>
      </c>
    </row>
    <row r="419" customFormat="false" ht="15" hidden="false" customHeight="false" outlineLevel="0" collapsed="false">
      <c r="A419" s="8"/>
      <c r="B419" s="8"/>
      <c r="C419" s="8"/>
      <c r="D419" s="19"/>
      <c r="E419" s="19"/>
      <c r="F419" s="20" t="str">
        <f aca="false">IF(A419="","",D419*E419)</f>
        <v/>
      </c>
    </row>
    <row r="420" customFormat="false" ht="15" hidden="false" customHeight="false" outlineLevel="0" collapsed="false">
      <c r="A420" s="8"/>
      <c r="B420" s="8"/>
      <c r="C420" s="8"/>
      <c r="D420" s="19"/>
      <c r="E420" s="19"/>
      <c r="F420" s="20" t="str">
        <f aca="false">IF(A420="","",D420*E420)</f>
        <v/>
      </c>
    </row>
    <row r="421" customFormat="false" ht="15" hidden="false" customHeight="false" outlineLevel="0" collapsed="false">
      <c r="A421" s="8"/>
      <c r="B421" s="8"/>
      <c r="C421" s="8"/>
      <c r="D421" s="19"/>
      <c r="E421" s="19"/>
      <c r="F421" s="20" t="str">
        <f aca="false">IF(A421="","",D421*E421)</f>
        <v/>
      </c>
    </row>
    <row r="422" customFormat="false" ht="15" hidden="false" customHeight="false" outlineLevel="0" collapsed="false">
      <c r="A422" s="8"/>
      <c r="B422" s="8"/>
      <c r="C422" s="8"/>
      <c r="D422" s="19"/>
      <c r="E422" s="19"/>
      <c r="F422" s="20" t="str">
        <f aca="false">IF(A422="","",D422*E422)</f>
        <v/>
      </c>
    </row>
    <row r="423" customFormat="false" ht="15" hidden="false" customHeight="false" outlineLevel="0" collapsed="false">
      <c r="A423" s="8"/>
      <c r="B423" s="8"/>
      <c r="C423" s="8"/>
      <c r="D423" s="19"/>
      <c r="E423" s="19"/>
      <c r="F423" s="20" t="str">
        <f aca="false">IF(A423="","",D423*E423)</f>
        <v/>
      </c>
    </row>
    <row r="424" customFormat="false" ht="15" hidden="false" customHeight="false" outlineLevel="0" collapsed="false">
      <c r="A424" s="8"/>
      <c r="B424" s="8"/>
      <c r="C424" s="8"/>
      <c r="D424" s="19"/>
      <c r="E424" s="19"/>
      <c r="F424" s="20" t="str">
        <f aca="false">IF(A424="","",D424*E424)</f>
        <v/>
      </c>
    </row>
    <row r="425" customFormat="false" ht="15" hidden="false" customHeight="false" outlineLevel="0" collapsed="false">
      <c r="A425" s="8"/>
      <c r="B425" s="8"/>
      <c r="C425" s="8"/>
      <c r="D425" s="19"/>
      <c r="E425" s="19"/>
      <c r="F425" s="20" t="str">
        <f aca="false">IF(A425="","",D425*E425)</f>
        <v/>
      </c>
    </row>
    <row r="426" customFormat="false" ht="15" hidden="false" customHeight="false" outlineLevel="0" collapsed="false">
      <c r="A426" s="8"/>
      <c r="B426" s="8"/>
      <c r="C426" s="8"/>
      <c r="D426" s="19"/>
      <c r="E426" s="19"/>
      <c r="F426" s="20" t="str">
        <f aca="false">IF(A426="","",D426*E426)</f>
        <v/>
      </c>
    </row>
    <row r="427" customFormat="false" ht="15" hidden="false" customHeight="false" outlineLevel="0" collapsed="false">
      <c r="A427" s="8"/>
      <c r="B427" s="8"/>
      <c r="C427" s="8"/>
      <c r="D427" s="19"/>
      <c r="E427" s="19"/>
      <c r="F427" s="20" t="str">
        <f aca="false">IF(A427="","",D427*E427)</f>
        <v/>
      </c>
    </row>
    <row r="428" customFormat="false" ht="15" hidden="false" customHeight="false" outlineLevel="0" collapsed="false">
      <c r="A428" s="8"/>
      <c r="B428" s="8"/>
      <c r="C428" s="8"/>
      <c r="D428" s="19"/>
      <c r="E428" s="19"/>
      <c r="F428" s="20" t="str">
        <f aca="false">IF(A428="","",D428*E428)</f>
        <v/>
      </c>
    </row>
    <row r="429" customFormat="false" ht="15" hidden="false" customHeight="false" outlineLevel="0" collapsed="false">
      <c r="A429" s="8"/>
      <c r="B429" s="8"/>
      <c r="C429" s="8"/>
      <c r="D429" s="19"/>
      <c r="E429" s="19"/>
      <c r="F429" s="20" t="str">
        <f aca="false">IF(A429="","",D429*E429)</f>
        <v/>
      </c>
    </row>
    <row r="430" customFormat="false" ht="15" hidden="false" customHeight="false" outlineLevel="0" collapsed="false">
      <c r="A430" s="8"/>
      <c r="B430" s="8"/>
      <c r="C430" s="8"/>
      <c r="D430" s="19"/>
      <c r="E430" s="19"/>
      <c r="F430" s="20" t="str">
        <f aca="false">IF(A430="","",D430*E430)</f>
        <v/>
      </c>
    </row>
    <row r="431" customFormat="false" ht="15" hidden="false" customHeight="false" outlineLevel="0" collapsed="false">
      <c r="A431" s="8"/>
      <c r="B431" s="8"/>
      <c r="C431" s="8"/>
      <c r="D431" s="19"/>
      <c r="E431" s="19"/>
      <c r="F431" s="20" t="str">
        <f aca="false">IF(A431="","",D431*E431)</f>
        <v/>
      </c>
    </row>
    <row r="432" customFormat="false" ht="15" hidden="false" customHeight="false" outlineLevel="0" collapsed="false">
      <c r="A432" s="8"/>
      <c r="B432" s="8"/>
      <c r="C432" s="8"/>
      <c r="D432" s="19"/>
      <c r="E432" s="19"/>
      <c r="F432" s="20" t="str">
        <f aca="false">IF(A432="","",D432*E432)</f>
        <v/>
      </c>
    </row>
    <row r="433" customFormat="false" ht="15" hidden="false" customHeight="false" outlineLevel="0" collapsed="false">
      <c r="A433" s="8"/>
      <c r="B433" s="8"/>
      <c r="C433" s="8"/>
      <c r="D433" s="19"/>
      <c r="E433" s="19"/>
      <c r="F433" s="20" t="str">
        <f aca="false">IF(A433="","",D433*E433)</f>
        <v/>
      </c>
    </row>
    <row r="434" customFormat="false" ht="15" hidden="false" customHeight="false" outlineLevel="0" collapsed="false">
      <c r="A434" s="8"/>
      <c r="B434" s="8"/>
      <c r="C434" s="8"/>
      <c r="D434" s="19"/>
      <c r="E434" s="19"/>
      <c r="F434" s="20" t="str">
        <f aca="false">IF(A434="","",D434*E434)</f>
        <v/>
      </c>
    </row>
    <row r="435" customFormat="false" ht="15" hidden="false" customHeight="false" outlineLevel="0" collapsed="false">
      <c r="A435" s="8"/>
      <c r="B435" s="8"/>
      <c r="C435" s="8"/>
      <c r="D435" s="19"/>
      <c r="E435" s="19"/>
      <c r="F435" s="20" t="str">
        <f aca="false">IF(A435="","",D435*E435)</f>
        <v/>
      </c>
    </row>
    <row r="436" customFormat="false" ht="15" hidden="false" customHeight="false" outlineLevel="0" collapsed="false">
      <c r="A436" s="8"/>
      <c r="B436" s="8"/>
      <c r="C436" s="8"/>
      <c r="D436" s="19"/>
      <c r="E436" s="19"/>
      <c r="F436" s="20" t="str">
        <f aca="false">IF(A436="","",D436*E436)</f>
        <v/>
      </c>
    </row>
    <row r="437" customFormat="false" ht="15" hidden="false" customHeight="false" outlineLevel="0" collapsed="false">
      <c r="A437" s="8"/>
      <c r="B437" s="8"/>
      <c r="C437" s="8"/>
      <c r="D437" s="19"/>
      <c r="E437" s="19"/>
      <c r="F437" s="20" t="str">
        <f aca="false">IF(A437="","",D437*E437)</f>
        <v/>
      </c>
    </row>
    <row r="438" customFormat="false" ht="15" hidden="false" customHeight="false" outlineLevel="0" collapsed="false">
      <c r="A438" s="8"/>
      <c r="B438" s="8"/>
      <c r="C438" s="8"/>
      <c r="D438" s="19"/>
      <c r="E438" s="19"/>
      <c r="F438" s="20" t="str">
        <f aca="false">IF(A438="","",D438*E438)</f>
        <v/>
      </c>
    </row>
    <row r="439" customFormat="false" ht="15" hidden="false" customHeight="false" outlineLevel="0" collapsed="false">
      <c r="A439" s="8"/>
      <c r="B439" s="8"/>
      <c r="C439" s="8"/>
      <c r="D439" s="19"/>
      <c r="E439" s="19"/>
      <c r="F439" s="20" t="str">
        <f aca="false">IF(A439="","",D439*E439)</f>
        <v/>
      </c>
    </row>
    <row r="440" customFormat="false" ht="15" hidden="false" customHeight="false" outlineLevel="0" collapsed="false">
      <c r="A440" s="8"/>
      <c r="B440" s="8"/>
      <c r="C440" s="8"/>
      <c r="D440" s="19"/>
      <c r="E440" s="19"/>
      <c r="F440" s="20" t="str">
        <f aca="false">IF(A440="","",D440*E440)</f>
        <v/>
      </c>
    </row>
    <row r="441" customFormat="false" ht="15" hidden="false" customHeight="false" outlineLevel="0" collapsed="false">
      <c r="A441" s="8"/>
      <c r="B441" s="8"/>
      <c r="C441" s="8"/>
      <c r="D441" s="19"/>
      <c r="E441" s="19"/>
      <c r="F441" s="20" t="str">
        <f aca="false">IF(A441="","",D441*E441)</f>
        <v/>
      </c>
    </row>
    <row r="442" customFormat="false" ht="15" hidden="false" customHeight="false" outlineLevel="0" collapsed="false">
      <c r="A442" s="8"/>
      <c r="B442" s="8"/>
      <c r="C442" s="8"/>
      <c r="D442" s="19"/>
      <c r="E442" s="19"/>
      <c r="F442" s="20" t="str">
        <f aca="false">IF(A442="","",D442*E442)</f>
        <v/>
      </c>
    </row>
    <row r="443" customFormat="false" ht="15" hidden="false" customHeight="false" outlineLevel="0" collapsed="false">
      <c r="A443" s="8"/>
      <c r="B443" s="8"/>
      <c r="C443" s="8"/>
      <c r="D443" s="19"/>
      <c r="E443" s="19"/>
      <c r="F443" s="20" t="str">
        <f aca="false">IF(A443="","",D443*E443)</f>
        <v/>
      </c>
    </row>
    <row r="444" customFormat="false" ht="15" hidden="false" customHeight="false" outlineLevel="0" collapsed="false">
      <c r="A444" s="8"/>
      <c r="B444" s="8"/>
      <c r="C444" s="8"/>
      <c r="D444" s="19"/>
      <c r="E444" s="19"/>
      <c r="F444" s="20" t="str">
        <f aca="false">IF(A444="","",D444*E444)</f>
        <v/>
      </c>
    </row>
    <row r="445" customFormat="false" ht="15" hidden="false" customHeight="false" outlineLevel="0" collapsed="false">
      <c r="A445" s="8"/>
      <c r="B445" s="8"/>
      <c r="C445" s="8"/>
      <c r="D445" s="19"/>
      <c r="E445" s="19"/>
      <c r="F445" s="20" t="str">
        <f aca="false">IF(A445="","",D445*E445)</f>
        <v/>
      </c>
    </row>
    <row r="446" customFormat="false" ht="15" hidden="false" customHeight="false" outlineLevel="0" collapsed="false">
      <c r="A446" s="8"/>
      <c r="B446" s="8"/>
      <c r="C446" s="8"/>
      <c r="D446" s="19"/>
      <c r="E446" s="19"/>
      <c r="F446" s="20" t="str">
        <f aca="false">IF(A446="","",D446*E446)</f>
        <v/>
      </c>
    </row>
    <row r="447" customFormat="false" ht="15" hidden="false" customHeight="false" outlineLevel="0" collapsed="false">
      <c r="A447" s="8"/>
      <c r="B447" s="8"/>
      <c r="C447" s="8"/>
      <c r="D447" s="19"/>
      <c r="E447" s="19"/>
      <c r="F447" s="20" t="str">
        <f aca="false">IF(A447="","",D447*E447)</f>
        <v/>
      </c>
    </row>
    <row r="448" customFormat="false" ht="15" hidden="false" customHeight="false" outlineLevel="0" collapsed="false">
      <c r="A448" s="8"/>
      <c r="B448" s="8"/>
      <c r="C448" s="8"/>
      <c r="D448" s="19"/>
      <c r="E448" s="19"/>
      <c r="F448" s="20" t="str">
        <f aca="false">IF(A448="","",D448*E448)</f>
        <v/>
      </c>
    </row>
    <row r="449" customFormat="false" ht="15" hidden="false" customHeight="false" outlineLevel="0" collapsed="false">
      <c r="A449" s="8"/>
      <c r="B449" s="8"/>
      <c r="C449" s="8"/>
      <c r="D449" s="19"/>
      <c r="E449" s="19"/>
      <c r="F449" s="20" t="str">
        <f aca="false">IF(A449="","",D449*E449)</f>
        <v/>
      </c>
    </row>
    <row r="450" customFormat="false" ht="15" hidden="false" customHeight="false" outlineLevel="0" collapsed="false">
      <c r="A450" s="8"/>
      <c r="B450" s="8"/>
      <c r="C450" s="8"/>
      <c r="D450" s="19"/>
      <c r="E450" s="19"/>
      <c r="F450" s="20" t="str">
        <f aca="false">IF(A450="","",D450*E450)</f>
        <v/>
      </c>
    </row>
    <row r="451" customFormat="false" ht="15" hidden="false" customHeight="false" outlineLevel="0" collapsed="false">
      <c r="A451" s="8"/>
      <c r="B451" s="8"/>
      <c r="C451" s="8"/>
      <c r="D451" s="19"/>
      <c r="E451" s="19"/>
      <c r="F451" s="20" t="str">
        <f aca="false">IF(A451="","",D451*E451)</f>
        <v/>
      </c>
    </row>
    <row r="452" customFormat="false" ht="15" hidden="false" customHeight="false" outlineLevel="0" collapsed="false">
      <c r="A452" s="8"/>
      <c r="B452" s="8"/>
      <c r="C452" s="8"/>
      <c r="D452" s="19"/>
      <c r="E452" s="19"/>
      <c r="F452" s="20" t="str">
        <f aca="false">IF(A452="","",D452*E452)</f>
        <v/>
      </c>
    </row>
    <row r="453" customFormat="false" ht="15" hidden="false" customHeight="false" outlineLevel="0" collapsed="false">
      <c r="A453" s="8"/>
      <c r="B453" s="8"/>
      <c r="C453" s="8"/>
      <c r="D453" s="19"/>
      <c r="E453" s="19"/>
      <c r="F453" s="20" t="str">
        <f aca="false">IF(A453="","",D453*E453)</f>
        <v/>
      </c>
    </row>
    <row r="454" customFormat="false" ht="15" hidden="false" customHeight="false" outlineLevel="0" collapsed="false">
      <c r="A454" s="8"/>
      <c r="B454" s="8"/>
      <c r="C454" s="8"/>
      <c r="D454" s="19"/>
      <c r="E454" s="19"/>
      <c r="F454" s="20" t="str">
        <f aca="false">IF(A454="","",D454*E454)</f>
        <v/>
      </c>
    </row>
    <row r="455" customFormat="false" ht="15" hidden="false" customHeight="false" outlineLevel="0" collapsed="false">
      <c r="A455" s="8"/>
      <c r="B455" s="8"/>
      <c r="C455" s="8"/>
      <c r="D455" s="19"/>
      <c r="E455" s="19"/>
      <c r="F455" s="20" t="str">
        <f aca="false">IF(A455="","",D455*E455)</f>
        <v/>
      </c>
    </row>
    <row r="456" customFormat="false" ht="15" hidden="false" customHeight="false" outlineLevel="0" collapsed="false">
      <c r="A456" s="8"/>
      <c r="B456" s="8"/>
      <c r="C456" s="8"/>
      <c r="D456" s="19"/>
      <c r="E456" s="19"/>
      <c r="F456" s="20" t="str">
        <f aca="false">IF(A456="","",D456*E456)</f>
        <v/>
      </c>
    </row>
    <row r="457" customFormat="false" ht="15" hidden="false" customHeight="false" outlineLevel="0" collapsed="false">
      <c r="A457" s="8"/>
      <c r="B457" s="8"/>
      <c r="C457" s="8"/>
      <c r="D457" s="19"/>
      <c r="E457" s="19"/>
      <c r="F457" s="20" t="str">
        <f aca="false">IF(A457="","",D457*E457)</f>
        <v/>
      </c>
    </row>
    <row r="458" customFormat="false" ht="15" hidden="false" customHeight="false" outlineLevel="0" collapsed="false">
      <c r="A458" s="8"/>
      <c r="B458" s="8"/>
      <c r="C458" s="8"/>
      <c r="D458" s="19"/>
      <c r="E458" s="19"/>
      <c r="F458" s="20" t="str">
        <f aca="false">IF(A458="","",D458*E458)</f>
        <v/>
      </c>
    </row>
    <row r="459" customFormat="false" ht="15" hidden="false" customHeight="false" outlineLevel="0" collapsed="false">
      <c r="A459" s="8"/>
      <c r="B459" s="8"/>
      <c r="C459" s="8"/>
      <c r="D459" s="19"/>
      <c r="E459" s="19"/>
      <c r="F459" s="20" t="str">
        <f aca="false">IF(A459="","",D459*E459)</f>
        <v/>
      </c>
    </row>
    <row r="460" customFormat="false" ht="15" hidden="false" customHeight="false" outlineLevel="0" collapsed="false">
      <c r="A460" s="8"/>
      <c r="B460" s="8"/>
      <c r="C460" s="8"/>
      <c r="D460" s="19"/>
      <c r="E460" s="19"/>
      <c r="F460" s="20" t="str">
        <f aca="false">IF(A460="","",D460*E460)</f>
        <v/>
      </c>
    </row>
    <row r="461" customFormat="false" ht="15" hidden="false" customHeight="false" outlineLevel="0" collapsed="false">
      <c r="A461" s="8"/>
      <c r="B461" s="8"/>
      <c r="C461" s="8"/>
      <c r="D461" s="19"/>
      <c r="E461" s="19"/>
      <c r="F461" s="20" t="str">
        <f aca="false">IF(A461="","",D461*E461)</f>
        <v/>
      </c>
    </row>
    <row r="462" customFormat="false" ht="15" hidden="false" customHeight="false" outlineLevel="0" collapsed="false">
      <c r="A462" s="8"/>
      <c r="B462" s="8"/>
      <c r="C462" s="8"/>
      <c r="D462" s="19"/>
      <c r="E462" s="19"/>
      <c r="F462" s="20" t="str">
        <f aca="false">IF(A462="","",D462*E462)</f>
        <v/>
      </c>
    </row>
    <row r="463" customFormat="false" ht="15" hidden="false" customHeight="false" outlineLevel="0" collapsed="false">
      <c r="A463" s="8"/>
      <c r="B463" s="8"/>
      <c r="C463" s="8"/>
      <c r="D463" s="19"/>
      <c r="E463" s="19"/>
      <c r="F463" s="20" t="str">
        <f aca="false">IF(A463="","",D463*E463)</f>
        <v/>
      </c>
    </row>
    <row r="464" customFormat="false" ht="15" hidden="false" customHeight="false" outlineLevel="0" collapsed="false">
      <c r="A464" s="8"/>
      <c r="B464" s="8"/>
      <c r="C464" s="8"/>
      <c r="D464" s="19"/>
      <c r="E464" s="19"/>
      <c r="F464" s="20" t="str">
        <f aca="false">IF(A464="","",D464*E464)</f>
        <v/>
      </c>
    </row>
    <row r="465" customFormat="false" ht="15" hidden="false" customHeight="false" outlineLevel="0" collapsed="false">
      <c r="A465" s="8"/>
      <c r="B465" s="8"/>
      <c r="C465" s="8"/>
      <c r="D465" s="19"/>
      <c r="E465" s="19"/>
      <c r="F465" s="20" t="str">
        <f aca="false">IF(A465="","",D465*E465)</f>
        <v/>
      </c>
    </row>
    <row r="466" customFormat="false" ht="15" hidden="false" customHeight="false" outlineLevel="0" collapsed="false">
      <c r="A466" s="8"/>
      <c r="B466" s="8"/>
      <c r="C466" s="8"/>
      <c r="D466" s="19"/>
      <c r="E466" s="19"/>
      <c r="F466" s="20" t="str">
        <f aca="false">IF(A466="","",D466*E466)</f>
        <v/>
      </c>
    </row>
    <row r="467" customFormat="false" ht="15" hidden="false" customHeight="false" outlineLevel="0" collapsed="false">
      <c r="A467" s="8"/>
      <c r="B467" s="8"/>
      <c r="C467" s="8"/>
      <c r="D467" s="19"/>
      <c r="E467" s="19"/>
      <c r="F467" s="20" t="str">
        <f aca="false">IF(A467="","",D467*E467)</f>
        <v/>
      </c>
    </row>
    <row r="468" customFormat="false" ht="15" hidden="false" customHeight="false" outlineLevel="0" collapsed="false">
      <c r="A468" s="8"/>
      <c r="B468" s="8"/>
      <c r="C468" s="8"/>
      <c r="D468" s="19"/>
      <c r="E468" s="19"/>
      <c r="F468" s="20" t="str">
        <f aca="false">IF(A468="","",D468*E468)</f>
        <v/>
      </c>
    </row>
    <row r="469" customFormat="false" ht="15" hidden="false" customHeight="false" outlineLevel="0" collapsed="false">
      <c r="A469" s="8"/>
      <c r="B469" s="8"/>
      <c r="C469" s="8"/>
      <c r="D469" s="19"/>
      <c r="E469" s="19"/>
      <c r="F469" s="20" t="str">
        <f aca="false">IF(A469="","",D469*E469)</f>
        <v/>
      </c>
    </row>
    <row r="470" customFormat="false" ht="15" hidden="false" customHeight="false" outlineLevel="0" collapsed="false">
      <c r="A470" s="8"/>
      <c r="B470" s="8"/>
      <c r="C470" s="8"/>
      <c r="D470" s="19"/>
      <c r="E470" s="19"/>
      <c r="F470" s="20" t="str">
        <f aca="false">IF(A470="","",D470*E470)</f>
        <v/>
      </c>
    </row>
    <row r="471" customFormat="false" ht="15" hidden="false" customHeight="false" outlineLevel="0" collapsed="false">
      <c r="A471" s="8"/>
      <c r="B471" s="8"/>
      <c r="C471" s="8"/>
      <c r="D471" s="19"/>
      <c r="E471" s="19"/>
      <c r="F471" s="20" t="str">
        <f aca="false">IF(A471="","",D471*E471)</f>
        <v/>
      </c>
    </row>
    <row r="472" customFormat="false" ht="15" hidden="false" customHeight="false" outlineLevel="0" collapsed="false">
      <c r="A472" s="8"/>
      <c r="B472" s="8"/>
      <c r="C472" s="8"/>
      <c r="D472" s="19"/>
      <c r="E472" s="19"/>
      <c r="F472" s="20" t="str">
        <f aca="false">IF(A472="","",D472*E472)</f>
        <v/>
      </c>
    </row>
    <row r="473" customFormat="false" ht="15" hidden="false" customHeight="false" outlineLevel="0" collapsed="false">
      <c r="A473" s="8"/>
      <c r="B473" s="8"/>
      <c r="C473" s="8"/>
      <c r="D473" s="19"/>
      <c r="E473" s="19"/>
      <c r="F473" s="20" t="str">
        <f aca="false">IF(A473="","",D473*E473)</f>
        <v/>
      </c>
    </row>
    <row r="474" customFormat="false" ht="15" hidden="false" customHeight="false" outlineLevel="0" collapsed="false">
      <c r="A474" s="8"/>
      <c r="B474" s="8"/>
      <c r="C474" s="8"/>
      <c r="D474" s="19"/>
      <c r="E474" s="19"/>
      <c r="F474" s="20" t="str">
        <f aca="false">IF(A474="","",D474*E474)</f>
        <v/>
      </c>
    </row>
    <row r="475" customFormat="false" ht="15" hidden="false" customHeight="false" outlineLevel="0" collapsed="false">
      <c r="A475" s="8"/>
      <c r="B475" s="8"/>
      <c r="C475" s="8"/>
      <c r="D475" s="19"/>
      <c r="E475" s="19"/>
      <c r="F475" s="20" t="str">
        <f aca="false">IF(A475="","",D475*E475)</f>
        <v/>
      </c>
    </row>
    <row r="476" customFormat="false" ht="15" hidden="false" customHeight="false" outlineLevel="0" collapsed="false">
      <c r="A476" s="8"/>
      <c r="B476" s="8"/>
      <c r="C476" s="8"/>
      <c r="D476" s="19"/>
      <c r="E476" s="19"/>
      <c r="F476" s="20" t="str">
        <f aca="false">IF(A476="","",D476*E476)</f>
        <v/>
      </c>
    </row>
    <row r="477" customFormat="false" ht="15" hidden="false" customHeight="false" outlineLevel="0" collapsed="false">
      <c r="A477" s="8"/>
      <c r="B477" s="8"/>
      <c r="C477" s="8"/>
      <c r="D477" s="19"/>
      <c r="E477" s="19"/>
      <c r="F477" s="20" t="str">
        <f aca="false">IF(A477="","",D477*E477)</f>
        <v/>
      </c>
    </row>
    <row r="478" customFormat="false" ht="15" hidden="false" customHeight="false" outlineLevel="0" collapsed="false">
      <c r="A478" s="8"/>
      <c r="B478" s="8"/>
      <c r="C478" s="8"/>
      <c r="D478" s="19"/>
      <c r="E478" s="19"/>
      <c r="F478" s="20" t="str">
        <f aca="false">IF(A478="","",D478*E478)</f>
        <v/>
      </c>
    </row>
    <row r="479" customFormat="false" ht="15" hidden="false" customHeight="false" outlineLevel="0" collapsed="false">
      <c r="A479" s="8"/>
      <c r="B479" s="8"/>
      <c r="C479" s="8"/>
      <c r="D479" s="19"/>
      <c r="E479" s="19"/>
      <c r="F479" s="20" t="str">
        <f aca="false">IF(A479="","",D479*E479)</f>
        <v/>
      </c>
    </row>
    <row r="480" customFormat="false" ht="15" hidden="false" customHeight="false" outlineLevel="0" collapsed="false">
      <c r="A480" s="8"/>
      <c r="B480" s="8"/>
      <c r="C480" s="8"/>
      <c r="D480" s="19"/>
      <c r="E480" s="19"/>
      <c r="F480" s="20" t="str">
        <f aca="false">IF(A480="","",D480*E480)</f>
        <v/>
      </c>
    </row>
    <row r="481" customFormat="false" ht="15" hidden="false" customHeight="false" outlineLevel="0" collapsed="false">
      <c r="A481" s="8"/>
      <c r="B481" s="8"/>
      <c r="C481" s="8"/>
      <c r="D481" s="19"/>
      <c r="E481" s="19"/>
      <c r="F481" s="20" t="str">
        <f aca="false">IF(A481="","",D481*E481)</f>
        <v/>
      </c>
    </row>
    <row r="482" customFormat="false" ht="15" hidden="false" customHeight="false" outlineLevel="0" collapsed="false">
      <c r="A482" s="8"/>
      <c r="B482" s="8"/>
      <c r="C482" s="8"/>
      <c r="D482" s="19"/>
      <c r="E482" s="19"/>
      <c r="F482" s="20" t="str">
        <f aca="false">IF(A482="","",D482*E482)</f>
        <v/>
      </c>
    </row>
    <row r="483" customFormat="false" ht="15" hidden="false" customHeight="false" outlineLevel="0" collapsed="false">
      <c r="A483" s="8"/>
      <c r="B483" s="8"/>
      <c r="C483" s="8"/>
      <c r="D483" s="19"/>
      <c r="E483" s="19"/>
      <c r="F483" s="20" t="str">
        <f aca="false">IF(A483="","",D483*E483)</f>
        <v/>
      </c>
    </row>
    <row r="484" customFormat="false" ht="15" hidden="false" customHeight="false" outlineLevel="0" collapsed="false">
      <c r="A484" s="8"/>
      <c r="B484" s="8"/>
      <c r="C484" s="8"/>
      <c r="D484" s="19"/>
      <c r="E484" s="19"/>
      <c r="F484" s="20" t="str">
        <f aca="false">IF(A484="","",D484*E484)</f>
        <v/>
      </c>
    </row>
    <row r="485" customFormat="false" ht="15" hidden="false" customHeight="false" outlineLevel="0" collapsed="false">
      <c r="A485" s="8"/>
      <c r="B485" s="8"/>
      <c r="C485" s="8"/>
      <c r="D485" s="19"/>
      <c r="E485" s="19"/>
      <c r="F485" s="20" t="str">
        <f aca="false">IF(A485="","",D485*E485)</f>
        <v/>
      </c>
    </row>
    <row r="486" customFormat="false" ht="15" hidden="false" customHeight="false" outlineLevel="0" collapsed="false">
      <c r="A486" s="8"/>
      <c r="B486" s="8"/>
      <c r="C486" s="8"/>
      <c r="D486" s="19"/>
      <c r="E486" s="19"/>
      <c r="F486" s="20" t="str">
        <f aca="false">IF(A486="","",D486*E486)</f>
        <v/>
      </c>
    </row>
    <row r="487" customFormat="false" ht="15" hidden="false" customHeight="false" outlineLevel="0" collapsed="false">
      <c r="A487" s="8"/>
      <c r="B487" s="8"/>
      <c r="C487" s="8"/>
      <c r="D487" s="19"/>
      <c r="E487" s="19"/>
      <c r="F487" s="20" t="str">
        <f aca="false">IF(A487="","",D487*E487)</f>
        <v/>
      </c>
    </row>
    <row r="488" customFormat="false" ht="15" hidden="false" customHeight="false" outlineLevel="0" collapsed="false">
      <c r="A488" s="8"/>
      <c r="B488" s="8"/>
      <c r="C488" s="8"/>
      <c r="D488" s="19"/>
      <c r="E488" s="19"/>
      <c r="F488" s="20" t="str">
        <f aca="false">IF(A488="","",D488*E488)</f>
        <v/>
      </c>
    </row>
    <row r="489" customFormat="false" ht="15" hidden="false" customHeight="false" outlineLevel="0" collapsed="false">
      <c r="A489" s="8"/>
      <c r="B489" s="8"/>
      <c r="C489" s="8"/>
      <c r="D489" s="19"/>
      <c r="E489" s="19"/>
      <c r="F489" s="20" t="str">
        <f aca="false">IF(A489="","",D489*E489)</f>
        <v/>
      </c>
    </row>
    <row r="490" customFormat="false" ht="15" hidden="false" customHeight="false" outlineLevel="0" collapsed="false">
      <c r="A490" s="8"/>
      <c r="B490" s="8"/>
      <c r="C490" s="8"/>
      <c r="D490" s="19"/>
      <c r="E490" s="19"/>
      <c r="F490" s="20" t="str">
        <f aca="false">IF(A490="","",D490*E490)</f>
        <v/>
      </c>
    </row>
    <row r="491" customFormat="false" ht="15" hidden="false" customHeight="false" outlineLevel="0" collapsed="false">
      <c r="A491" s="8"/>
      <c r="B491" s="8"/>
      <c r="C491" s="8"/>
      <c r="D491" s="19"/>
      <c r="E491" s="19"/>
      <c r="F491" s="20" t="str">
        <f aca="false">IF(A491="","",D491*E491)</f>
        <v/>
      </c>
    </row>
    <row r="492" customFormat="false" ht="15" hidden="false" customHeight="false" outlineLevel="0" collapsed="false">
      <c r="A492" s="8"/>
      <c r="B492" s="8"/>
      <c r="C492" s="8"/>
      <c r="D492" s="19"/>
      <c r="E492" s="19"/>
      <c r="F492" s="20" t="str">
        <f aca="false">IF(A492="","",D492*E492)</f>
        <v/>
      </c>
    </row>
    <row r="493" customFormat="false" ht="15" hidden="false" customHeight="false" outlineLevel="0" collapsed="false">
      <c r="A493" s="8"/>
      <c r="B493" s="8"/>
      <c r="C493" s="8"/>
      <c r="D493" s="19"/>
      <c r="E493" s="19"/>
      <c r="F493" s="20" t="str">
        <f aca="false">IF(A493="","",D493*E493)</f>
        <v/>
      </c>
    </row>
    <row r="494" customFormat="false" ht="15" hidden="false" customHeight="false" outlineLevel="0" collapsed="false">
      <c r="A494" s="8"/>
      <c r="B494" s="8"/>
      <c r="C494" s="8"/>
      <c r="D494" s="19"/>
      <c r="E494" s="19"/>
      <c r="F494" s="20" t="str">
        <f aca="false">IF(A494="","",D494*E494)</f>
        <v/>
      </c>
    </row>
    <row r="495" customFormat="false" ht="15" hidden="false" customHeight="false" outlineLevel="0" collapsed="false">
      <c r="A495" s="8"/>
      <c r="B495" s="8"/>
      <c r="C495" s="8"/>
      <c r="D495" s="19"/>
      <c r="E495" s="19"/>
      <c r="F495" s="20" t="str">
        <f aca="false">IF(A495="","",D495*E495)</f>
        <v/>
      </c>
    </row>
    <row r="496" customFormat="false" ht="15" hidden="false" customHeight="false" outlineLevel="0" collapsed="false">
      <c r="A496" s="8"/>
      <c r="B496" s="8"/>
      <c r="C496" s="8"/>
      <c r="D496" s="19"/>
      <c r="E496" s="19"/>
      <c r="F496" s="20" t="str">
        <f aca="false">IF(A496="","",D496*E496)</f>
        <v/>
      </c>
    </row>
    <row r="497" customFormat="false" ht="15" hidden="false" customHeight="false" outlineLevel="0" collapsed="false">
      <c r="A497" s="8"/>
      <c r="B497" s="8"/>
      <c r="C497" s="8"/>
      <c r="D497" s="19"/>
      <c r="E497" s="19"/>
      <c r="F497" s="20" t="str">
        <f aca="false">IF(A497="","",D497*E497)</f>
        <v/>
      </c>
    </row>
    <row r="498" customFormat="false" ht="15" hidden="false" customHeight="false" outlineLevel="0" collapsed="false">
      <c r="A498" s="8"/>
      <c r="B498" s="8"/>
      <c r="C498" s="8"/>
      <c r="D498" s="19"/>
      <c r="E498" s="19"/>
      <c r="F498" s="20" t="str">
        <f aca="false">IF(A498="","",D498*E498)</f>
        <v/>
      </c>
    </row>
    <row r="499" customFormat="false" ht="15" hidden="false" customHeight="false" outlineLevel="0" collapsed="false">
      <c r="A499" s="8"/>
      <c r="B499" s="8"/>
      <c r="C499" s="8"/>
      <c r="D499" s="19"/>
      <c r="E499" s="19"/>
      <c r="F499" s="20" t="str">
        <f aca="false">IF(A499="","",D499*E499)</f>
        <v/>
      </c>
    </row>
    <row r="500" customFormat="false" ht="15" hidden="false" customHeight="false" outlineLevel="0" collapsed="false">
      <c r="A500" s="8"/>
      <c r="B500" s="8"/>
      <c r="C500" s="8"/>
      <c r="D500" s="19"/>
      <c r="E500" s="19"/>
      <c r="F500" s="20" t="str">
        <f aca="false">IF(A500="","",D500*E500)</f>
        <v/>
      </c>
    </row>
    <row r="501" customFormat="false" ht="15" hidden="false" customHeight="false" outlineLevel="0" collapsed="false">
      <c r="A501" s="8"/>
      <c r="B501" s="8"/>
      <c r="C501" s="8"/>
      <c r="D501" s="19"/>
      <c r="E501" s="19"/>
      <c r="F501" s="20" t="str">
        <f aca="false">IF(A501="","",D501*E501)</f>
        <v/>
      </c>
    </row>
    <row r="502" customFormat="false" ht="15" hidden="false" customHeight="false" outlineLevel="0" collapsed="false">
      <c r="A502" s="8"/>
      <c r="B502" s="8"/>
      <c r="C502" s="8"/>
      <c r="D502" s="19"/>
      <c r="E502" s="19"/>
      <c r="F502" s="20" t="str">
        <f aca="false">IF(A502="","",D502*E502)</f>
        <v/>
      </c>
    </row>
    <row r="503" customFormat="false" ht="15" hidden="false" customHeight="false" outlineLevel="0" collapsed="false">
      <c r="A503" s="8"/>
      <c r="B503" s="8"/>
      <c r="C503" s="8"/>
      <c r="D503" s="19"/>
      <c r="E503" s="19"/>
      <c r="F503" s="20" t="str">
        <f aca="false">IF(A503="","",D503*E503)</f>
        <v/>
      </c>
    </row>
    <row r="504" customFormat="false" ht="15" hidden="false" customHeight="false" outlineLevel="0" collapsed="false">
      <c r="A504" s="8"/>
      <c r="B504" s="8"/>
      <c r="C504" s="8"/>
      <c r="D504" s="19"/>
      <c r="E504" s="19"/>
      <c r="F504" s="20" t="str">
        <f aca="false">IF(A504="","",D504*E504)</f>
        <v/>
      </c>
    </row>
    <row r="505" customFormat="false" ht="15" hidden="false" customHeight="false" outlineLevel="0" collapsed="false">
      <c r="A505" s="8"/>
      <c r="B505" s="8"/>
      <c r="C505" s="8"/>
      <c r="D505" s="19"/>
      <c r="E505" s="19"/>
      <c r="F505" s="20" t="str">
        <f aca="false">IF(A505="","",D505*E505)</f>
        <v/>
      </c>
    </row>
    <row r="506" customFormat="false" ht="15" hidden="false" customHeight="false" outlineLevel="0" collapsed="false">
      <c r="A506" s="8"/>
      <c r="B506" s="8"/>
      <c r="C506" s="8"/>
      <c r="D506" s="19"/>
      <c r="E506" s="19"/>
      <c r="F506" s="20" t="str">
        <f aca="false">IF(A506="","",D506*E506)</f>
        <v/>
      </c>
    </row>
    <row r="507" customFormat="false" ht="15" hidden="false" customHeight="false" outlineLevel="0" collapsed="false">
      <c r="A507" s="8"/>
      <c r="B507" s="8"/>
      <c r="C507" s="8"/>
      <c r="D507" s="19"/>
      <c r="E507" s="19"/>
      <c r="F507" s="20" t="str">
        <f aca="false">IF(A507="","",D507*E507)</f>
        <v/>
      </c>
    </row>
    <row r="508" customFormat="false" ht="15" hidden="false" customHeight="false" outlineLevel="0" collapsed="false">
      <c r="A508" s="8"/>
      <c r="B508" s="8"/>
      <c r="C508" s="8"/>
      <c r="D508" s="19"/>
      <c r="E508" s="19"/>
      <c r="F508" s="20" t="str">
        <f aca="false">IF(A508="","",D508*E508)</f>
        <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5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1"/>
    <col collapsed="false" customWidth="true" hidden="false" outlineLevel="0" max="2" min="2" style="0" width="12"/>
    <col collapsed="false" customWidth="true" hidden="false" outlineLevel="0" max="4" min="3" style="0" width="11"/>
    <col collapsed="false" customWidth="true" hidden="false" outlineLevel="0" max="5" min="5" style="0" width="13"/>
  </cols>
  <sheetData>
    <row r="1" customFormat="false" ht="17.35" hidden="false" customHeight="false" outlineLevel="0" collapsed="false">
      <c r="A1" s="15" t="s">
        <v>70</v>
      </c>
    </row>
    <row r="2" customFormat="false" ht="15" hidden="false" customHeight="false" outlineLevel="0" collapsed="false">
      <c r="A2" s="16" t="s">
        <v>46</v>
      </c>
    </row>
    <row r="8" customFormat="false" ht="30" hidden="false" customHeight="true" outlineLevel="0" collapsed="false">
      <c r="A8" s="18" t="s">
        <v>71</v>
      </c>
      <c r="B8" s="18" t="s">
        <v>72</v>
      </c>
      <c r="C8" s="18" t="s">
        <v>50</v>
      </c>
      <c r="D8" s="18" t="s">
        <v>51</v>
      </c>
      <c r="E8" s="18" t="s">
        <v>73</v>
      </c>
    </row>
    <row r="9" customFormat="false" ht="15" hidden="false" customHeight="false" outlineLevel="0" collapsed="false">
      <c r="A9" s="8" t="s">
        <v>74</v>
      </c>
      <c r="B9" s="21" t="n">
        <v>46269</v>
      </c>
      <c r="C9" s="8" t="s">
        <v>56</v>
      </c>
      <c r="D9" s="8" t="s">
        <v>57</v>
      </c>
      <c r="E9" s="19" t="n">
        <v>250</v>
      </c>
    </row>
    <row r="10" customFormat="false" ht="15" hidden="false" customHeight="false" outlineLevel="0" collapsed="false">
      <c r="A10" s="8" t="s">
        <v>75</v>
      </c>
      <c r="B10" s="21" t="n">
        <v>46277</v>
      </c>
      <c r="C10" s="8" t="s">
        <v>56</v>
      </c>
      <c r="D10" s="8" t="s">
        <v>57</v>
      </c>
      <c r="E10" s="19" t="n">
        <v>150</v>
      </c>
    </row>
    <row r="11" customFormat="false" ht="15" hidden="false" customHeight="false" outlineLevel="0" collapsed="false">
      <c r="A11" s="8" t="s">
        <v>76</v>
      </c>
      <c r="B11" s="21" t="n">
        <v>46270</v>
      </c>
      <c r="C11" s="8" t="s">
        <v>56</v>
      </c>
      <c r="D11" s="8" t="s">
        <v>59</v>
      </c>
      <c r="E11" s="19" t="n">
        <v>8</v>
      </c>
    </row>
    <row r="12" customFormat="false" ht="15" hidden="false" customHeight="false" outlineLevel="0" collapsed="false">
      <c r="A12" s="8" t="s">
        <v>77</v>
      </c>
      <c r="B12" s="21" t="n">
        <v>46295</v>
      </c>
      <c r="C12" s="8" t="s">
        <v>61</v>
      </c>
      <c r="D12" s="8" t="s">
        <v>62</v>
      </c>
      <c r="E12" s="19" t="n">
        <v>1</v>
      </c>
    </row>
    <row r="13" customFormat="false" ht="15" hidden="false" customHeight="false" outlineLevel="0" collapsed="false">
      <c r="A13" s="8" t="s">
        <v>78</v>
      </c>
      <c r="B13" s="21" t="n">
        <v>46285</v>
      </c>
      <c r="C13" s="8" t="s">
        <v>64</v>
      </c>
      <c r="D13" s="8" t="s">
        <v>65</v>
      </c>
      <c r="E13" s="19" t="n">
        <v>500</v>
      </c>
    </row>
    <row r="14" customFormat="false" ht="15" hidden="false" customHeight="false" outlineLevel="0" collapsed="false">
      <c r="A14" s="8"/>
      <c r="B14" s="21"/>
      <c r="C14" s="8"/>
      <c r="D14" s="8"/>
      <c r="E14" s="19"/>
    </row>
    <row r="15" customFormat="false" ht="15" hidden="false" customHeight="false" outlineLevel="0" collapsed="false">
      <c r="A15" s="8"/>
      <c r="B15" s="21"/>
      <c r="C15" s="8"/>
      <c r="D15" s="8"/>
      <c r="E15" s="19"/>
    </row>
    <row r="16" customFormat="false" ht="15" hidden="false" customHeight="false" outlineLevel="0" collapsed="false">
      <c r="A16" s="8"/>
      <c r="B16" s="21"/>
      <c r="C16" s="8"/>
      <c r="D16" s="8"/>
      <c r="E16" s="19"/>
    </row>
    <row r="17" customFormat="false" ht="15" hidden="false" customHeight="false" outlineLevel="0" collapsed="false">
      <c r="A17" s="8"/>
      <c r="B17" s="21"/>
      <c r="C17" s="8"/>
      <c r="D17" s="8"/>
      <c r="E17" s="19"/>
    </row>
    <row r="18" customFormat="false" ht="15" hidden="false" customHeight="false" outlineLevel="0" collapsed="false">
      <c r="A18" s="8"/>
      <c r="B18" s="21"/>
      <c r="C18" s="8"/>
      <c r="D18" s="8"/>
      <c r="E18" s="19"/>
    </row>
    <row r="19" customFormat="false" ht="15" hidden="false" customHeight="false" outlineLevel="0" collapsed="false">
      <c r="A19" s="8"/>
      <c r="B19" s="21"/>
      <c r="C19" s="8"/>
      <c r="D19" s="8"/>
      <c r="E19" s="19"/>
    </row>
    <row r="20" customFormat="false" ht="15" hidden="false" customHeight="false" outlineLevel="0" collapsed="false">
      <c r="A20" s="8"/>
      <c r="B20" s="21"/>
      <c r="C20" s="8"/>
      <c r="D20" s="8"/>
      <c r="E20" s="19"/>
    </row>
    <row r="21" customFormat="false" ht="15" hidden="false" customHeight="false" outlineLevel="0" collapsed="false">
      <c r="A21" s="8"/>
      <c r="B21" s="21"/>
      <c r="C21" s="8"/>
      <c r="D21" s="8"/>
      <c r="E21" s="19"/>
    </row>
    <row r="22" customFormat="false" ht="15" hidden="false" customHeight="false" outlineLevel="0" collapsed="false">
      <c r="A22" s="8"/>
      <c r="B22" s="21"/>
      <c r="C22" s="8"/>
      <c r="D22" s="8"/>
      <c r="E22" s="19"/>
    </row>
    <row r="23" customFormat="false" ht="15" hidden="false" customHeight="false" outlineLevel="0" collapsed="false">
      <c r="A23" s="8"/>
      <c r="B23" s="21"/>
      <c r="C23" s="8"/>
      <c r="D23" s="8"/>
      <c r="E23" s="19"/>
    </row>
    <row r="24" customFormat="false" ht="15" hidden="false" customHeight="false" outlineLevel="0" collapsed="false">
      <c r="A24" s="8"/>
      <c r="B24" s="21"/>
      <c r="C24" s="8"/>
      <c r="D24" s="8"/>
      <c r="E24" s="19"/>
    </row>
    <row r="25" customFormat="false" ht="15" hidden="false" customHeight="false" outlineLevel="0" collapsed="false">
      <c r="A25" s="8"/>
      <c r="B25" s="21"/>
      <c r="C25" s="8"/>
      <c r="D25" s="8"/>
      <c r="E25" s="19"/>
    </row>
    <row r="26" customFormat="false" ht="15" hidden="false" customHeight="false" outlineLevel="0" collapsed="false">
      <c r="A26" s="8"/>
      <c r="B26" s="21"/>
      <c r="C26" s="8"/>
      <c r="D26" s="8"/>
      <c r="E26" s="19"/>
    </row>
    <row r="27" customFormat="false" ht="15" hidden="false" customHeight="false" outlineLevel="0" collapsed="false">
      <c r="A27" s="8"/>
      <c r="B27" s="21"/>
      <c r="C27" s="8"/>
      <c r="D27" s="8"/>
      <c r="E27" s="19"/>
    </row>
    <row r="28" customFormat="false" ht="15" hidden="false" customHeight="false" outlineLevel="0" collapsed="false">
      <c r="A28" s="8"/>
      <c r="B28" s="21"/>
      <c r="C28" s="8"/>
      <c r="D28" s="8"/>
      <c r="E28" s="19"/>
    </row>
    <row r="29" customFormat="false" ht="15" hidden="false" customHeight="false" outlineLevel="0" collapsed="false">
      <c r="A29" s="8"/>
      <c r="B29" s="21"/>
      <c r="C29" s="8"/>
      <c r="D29" s="8"/>
      <c r="E29" s="19"/>
    </row>
    <row r="30" customFormat="false" ht="15" hidden="false" customHeight="false" outlineLevel="0" collapsed="false">
      <c r="A30" s="8"/>
      <c r="B30" s="21"/>
      <c r="C30" s="8"/>
      <c r="D30" s="8"/>
      <c r="E30" s="19"/>
    </row>
    <row r="31" customFormat="false" ht="15" hidden="false" customHeight="false" outlineLevel="0" collapsed="false">
      <c r="A31" s="8"/>
      <c r="B31" s="21"/>
      <c r="C31" s="8"/>
      <c r="D31" s="8"/>
      <c r="E31" s="19"/>
    </row>
    <row r="32" customFormat="false" ht="15" hidden="false" customHeight="false" outlineLevel="0" collapsed="false">
      <c r="A32" s="8"/>
      <c r="B32" s="21"/>
      <c r="C32" s="8"/>
      <c r="D32" s="8"/>
      <c r="E32" s="19"/>
    </row>
    <row r="33" customFormat="false" ht="15" hidden="false" customHeight="false" outlineLevel="0" collapsed="false">
      <c r="A33" s="8"/>
      <c r="B33" s="21"/>
      <c r="C33" s="8"/>
      <c r="D33" s="8"/>
      <c r="E33" s="19"/>
    </row>
    <row r="34" customFormat="false" ht="15" hidden="false" customHeight="false" outlineLevel="0" collapsed="false">
      <c r="A34" s="8"/>
      <c r="B34" s="21"/>
      <c r="C34" s="8"/>
      <c r="D34" s="8"/>
      <c r="E34" s="19"/>
    </row>
    <row r="35" customFormat="false" ht="15" hidden="false" customHeight="false" outlineLevel="0" collapsed="false">
      <c r="A35" s="8"/>
      <c r="B35" s="21"/>
      <c r="C35" s="8"/>
      <c r="D35" s="8"/>
      <c r="E35" s="19"/>
    </row>
    <row r="36" customFormat="false" ht="15" hidden="false" customHeight="false" outlineLevel="0" collapsed="false">
      <c r="A36" s="8"/>
      <c r="B36" s="21"/>
      <c r="C36" s="8"/>
      <c r="D36" s="8"/>
      <c r="E36" s="19"/>
    </row>
    <row r="37" customFormat="false" ht="15" hidden="false" customHeight="false" outlineLevel="0" collapsed="false">
      <c r="A37" s="8"/>
      <c r="B37" s="21"/>
      <c r="C37" s="8"/>
      <c r="D37" s="8"/>
      <c r="E37" s="19"/>
    </row>
    <row r="38" customFormat="false" ht="15" hidden="false" customHeight="false" outlineLevel="0" collapsed="false">
      <c r="A38" s="8"/>
      <c r="B38" s="21"/>
      <c r="C38" s="8"/>
      <c r="D38" s="8"/>
      <c r="E38" s="19"/>
    </row>
    <row r="39" customFormat="false" ht="15" hidden="false" customHeight="false" outlineLevel="0" collapsed="false">
      <c r="A39" s="8"/>
      <c r="B39" s="21"/>
      <c r="C39" s="8"/>
      <c r="D39" s="8"/>
      <c r="E39" s="19"/>
    </row>
    <row r="40" customFormat="false" ht="15" hidden="false" customHeight="false" outlineLevel="0" collapsed="false">
      <c r="A40" s="8"/>
      <c r="B40" s="21"/>
      <c r="C40" s="8"/>
      <c r="D40" s="8"/>
      <c r="E40" s="19"/>
    </row>
    <row r="41" customFormat="false" ht="15" hidden="false" customHeight="false" outlineLevel="0" collapsed="false">
      <c r="A41" s="8"/>
      <c r="B41" s="21"/>
      <c r="C41" s="8"/>
      <c r="D41" s="8"/>
      <c r="E41" s="19"/>
    </row>
    <row r="42" customFormat="false" ht="15" hidden="false" customHeight="false" outlineLevel="0" collapsed="false">
      <c r="A42" s="8"/>
      <c r="B42" s="21"/>
      <c r="C42" s="8"/>
      <c r="D42" s="8"/>
      <c r="E42" s="19"/>
    </row>
    <row r="43" customFormat="false" ht="15" hidden="false" customHeight="false" outlineLevel="0" collapsed="false">
      <c r="A43" s="8"/>
      <c r="B43" s="21"/>
      <c r="C43" s="8"/>
      <c r="D43" s="8"/>
      <c r="E43" s="19"/>
    </row>
    <row r="44" customFormat="false" ht="15" hidden="false" customHeight="false" outlineLevel="0" collapsed="false">
      <c r="A44" s="8"/>
      <c r="B44" s="21"/>
      <c r="C44" s="8"/>
      <c r="D44" s="8"/>
      <c r="E44" s="19"/>
    </row>
    <row r="45" customFormat="false" ht="15" hidden="false" customHeight="false" outlineLevel="0" collapsed="false">
      <c r="A45" s="8"/>
      <c r="B45" s="21"/>
      <c r="C45" s="8"/>
      <c r="D45" s="8"/>
      <c r="E45" s="19"/>
    </row>
    <row r="46" customFormat="false" ht="15" hidden="false" customHeight="false" outlineLevel="0" collapsed="false">
      <c r="A46" s="8"/>
      <c r="B46" s="21"/>
      <c r="C46" s="8"/>
      <c r="D46" s="8"/>
      <c r="E46" s="19"/>
    </row>
    <row r="47" customFormat="false" ht="15" hidden="false" customHeight="false" outlineLevel="0" collapsed="false">
      <c r="A47" s="8"/>
      <c r="B47" s="21"/>
      <c r="C47" s="8"/>
      <c r="D47" s="8"/>
      <c r="E47" s="19"/>
    </row>
    <row r="48" customFormat="false" ht="15" hidden="false" customHeight="false" outlineLevel="0" collapsed="false">
      <c r="A48" s="8"/>
      <c r="B48" s="21"/>
      <c r="C48" s="8"/>
      <c r="D48" s="8"/>
      <c r="E48" s="19"/>
    </row>
    <row r="49" customFormat="false" ht="15" hidden="false" customHeight="false" outlineLevel="0" collapsed="false">
      <c r="A49" s="8"/>
      <c r="B49" s="21"/>
      <c r="C49" s="8"/>
      <c r="D49" s="8"/>
      <c r="E49" s="19"/>
    </row>
    <row r="50" customFormat="false" ht="15" hidden="false" customHeight="false" outlineLevel="0" collapsed="false">
      <c r="A50" s="8"/>
      <c r="B50" s="21"/>
      <c r="C50" s="8"/>
      <c r="D50" s="8"/>
      <c r="E50" s="19"/>
    </row>
    <row r="51" customFormat="false" ht="15" hidden="false" customHeight="false" outlineLevel="0" collapsed="false">
      <c r="A51" s="8"/>
      <c r="B51" s="21"/>
      <c r="C51" s="8"/>
      <c r="D51" s="8"/>
      <c r="E51" s="19"/>
    </row>
    <row r="52" customFormat="false" ht="15" hidden="false" customHeight="false" outlineLevel="0" collapsed="false">
      <c r="A52" s="8"/>
      <c r="B52" s="21"/>
      <c r="C52" s="8"/>
      <c r="D52" s="8"/>
      <c r="E52" s="19"/>
    </row>
    <row r="53" customFormat="false" ht="15" hidden="false" customHeight="false" outlineLevel="0" collapsed="false">
      <c r="A53" s="8"/>
      <c r="B53" s="21"/>
      <c r="C53" s="8"/>
      <c r="D53" s="8"/>
      <c r="E53" s="19"/>
    </row>
    <row r="54" customFormat="false" ht="15" hidden="false" customHeight="false" outlineLevel="0" collapsed="false">
      <c r="A54" s="8"/>
      <c r="B54" s="21"/>
      <c r="C54" s="8"/>
      <c r="D54" s="8"/>
      <c r="E54" s="19"/>
    </row>
    <row r="55" customFormat="false" ht="15" hidden="false" customHeight="false" outlineLevel="0" collapsed="false">
      <c r="A55" s="8"/>
      <c r="B55" s="21"/>
      <c r="C55" s="8"/>
      <c r="D55" s="8"/>
      <c r="E55" s="19"/>
    </row>
    <row r="56" customFormat="false" ht="15" hidden="false" customHeight="false" outlineLevel="0" collapsed="false">
      <c r="A56" s="8"/>
      <c r="B56" s="21"/>
      <c r="C56" s="8"/>
      <c r="D56" s="8"/>
      <c r="E56" s="19"/>
    </row>
    <row r="57" customFormat="false" ht="15" hidden="false" customHeight="false" outlineLevel="0" collapsed="false">
      <c r="A57" s="8"/>
      <c r="B57" s="21"/>
      <c r="C57" s="8"/>
      <c r="D57" s="8"/>
      <c r="E57" s="19"/>
    </row>
    <row r="58" customFormat="false" ht="15" hidden="false" customHeight="false" outlineLevel="0" collapsed="false">
      <c r="A58" s="8"/>
      <c r="B58" s="21"/>
      <c r="C58" s="8"/>
      <c r="D58" s="8"/>
      <c r="E58" s="19"/>
    </row>
    <row r="59" customFormat="false" ht="15" hidden="false" customHeight="false" outlineLevel="0" collapsed="false">
      <c r="A59" s="8"/>
      <c r="B59" s="21"/>
      <c r="C59" s="8"/>
      <c r="D59" s="8"/>
      <c r="E59" s="19"/>
    </row>
    <row r="60" customFormat="false" ht="15" hidden="false" customHeight="false" outlineLevel="0" collapsed="false">
      <c r="A60" s="8"/>
      <c r="B60" s="21"/>
      <c r="C60" s="8"/>
      <c r="D60" s="8"/>
      <c r="E60" s="19"/>
    </row>
    <row r="61" customFormat="false" ht="15" hidden="false" customHeight="false" outlineLevel="0" collapsed="false">
      <c r="A61" s="8"/>
      <c r="B61" s="21"/>
      <c r="C61" s="8"/>
      <c r="D61" s="8"/>
      <c r="E61" s="19"/>
    </row>
    <row r="62" customFormat="false" ht="15" hidden="false" customHeight="false" outlineLevel="0" collapsed="false">
      <c r="A62" s="8"/>
      <c r="B62" s="21"/>
      <c r="C62" s="8"/>
      <c r="D62" s="8"/>
      <c r="E62" s="19"/>
    </row>
    <row r="63" customFormat="false" ht="15" hidden="false" customHeight="false" outlineLevel="0" collapsed="false">
      <c r="A63" s="8"/>
      <c r="B63" s="21"/>
      <c r="C63" s="8"/>
      <c r="D63" s="8"/>
      <c r="E63" s="19"/>
    </row>
    <row r="64" customFormat="false" ht="15" hidden="false" customHeight="false" outlineLevel="0" collapsed="false">
      <c r="A64" s="8"/>
      <c r="B64" s="21"/>
      <c r="C64" s="8"/>
      <c r="D64" s="8"/>
      <c r="E64" s="19"/>
    </row>
    <row r="65" customFormat="false" ht="15" hidden="false" customHeight="false" outlineLevel="0" collapsed="false">
      <c r="A65" s="8"/>
      <c r="B65" s="21"/>
      <c r="C65" s="8"/>
      <c r="D65" s="8"/>
      <c r="E65" s="19"/>
    </row>
    <row r="66" customFormat="false" ht="15" hidden="false" customHeight="false" outlineLevel="0" collapsed="false">
      <c r="A66" s="8"/>
      <c r="B66" s="21"/>
      <c r="C66" s="8"/>
      <c r="D66" s="8"/>
      <c r="E66" s="19"/>
    </row>
    <row r="67" customFormat="false" ht="15" hidden="false" customHeight="false" outlineLevel="0" collapsed="false">
      <c r="A67" s="8"/>
      <c r="B67" s="21"/>
      <c r="C67" s="8"/>
      <c r="D67" s="8"/>
      <c r="E67" s="19"/>
    </row>
    <row r="68" customFormat="false" ht="15" hidden="false" customHeight="false" outlineLevel="0" collapsed="false">
      <c r="A68" s="8"/>
      <c r="B68" s="21"/>
      <c r="C68" s="8"/>
      <c r="D68" s="8"/>
      <c r="E68" s="19"/>
    </row>
    <row r="69" customFormat="false" ht="15" hidden="false" customHeight="false" outlineLevel="0" collapsed="false">
      <c r="A69" s="8"/>
      <c r="B69" s="21"/>
      <c r="C69" s="8"/>
      <c r="D69" s="8"/>
      <c r="E69" s="19"/>
    </row>
    <row r="70" customFormat="false" ht="15" hidden="false" customHeight="false" outlineLevel="0" collapsed="false">
      <c r="A70" s="8"/>
      <c r="B70" s="21"/>
      <c r="C70" s="8"/>
      <c r="D70" s="8"/>
      <c r="E70" s="19"/>
    </row>
    <row r="71" customFormat="false" ht="15" hidden="false" customHeight="false" outlineLevel="0" collapsed="false">
      <c r="A71" s="8"/>
      <c r="B71" s="21"/>
      <c r="C71" s="8"/>
      <c r="D71" s="8"/>
      <c r="E71" s="19"/>
    </row>
    <row r="72" customFormat="false" ht="15" hidden="false" customHeight="false" outlineLevel="0" collapsed="false">
      <c r="A72" s="8"/>
      <c r="B72" s="21"/>
      <c r="C72" s="8"/>
      <c r="D72" s="8"/>
      <c r="E72" s="19"/>
    </row>
    <row r="73" customFormat="false" ht="15" hidden="false" customHeight="false" outlineLevel="0" collapsed="false">
      <c r="A73" s="8"/>
      <c r="B73" s="21"/>
      <c r="C73" s="8"/>
      <c r="D73" s="8"/>
      <c r="E73" s="19"/>
    </row>
    <row r="74" customFormat="false" ht="15" hidden="false" customHeight="false" outlineLevel="0" collapsed="false">
      <c r="A74" s="8"/>
      <c r="B74" s="21"/>
      <c r="C74" s="8"/>
      <c r="D74" s="8"/>
      <c r="E74" s="19"/>
    </row>
    <row r="75" customFormat="false" ht="15" hidden="false" customHeight="false" outlineLevel="0" collapsed="false">
      <c r="A75" s="8"/>
      <c r="B75" s="21"/>
      <c r="C75" s="8"/>
      <c r="D75" s="8"/>
      <c r="E75" s="19"/>
    </row>
    <row r="76" customFormat="false" ht="15" hidden="false" customHeight="false" outlineLevel="0" collapsed="false">
      <c r="A76" s="8"/>
      <c r="B76" s="21"/>
      <c r="C76" s="8"/>
      <c r="D76" s="8"/>
      <c r="E76" s="19"/>
    </row>
    <row r="77" customFormat="false" ht="15" hidden="false" customHeight="false" outlineLevel="0" collapsed="false">
      <c r="A77" s="8"/>
      <c r="B77" s="21"/>
      <c r="C77" s="8"/>
      <c r="D77" s="8"/>
      <c r="E77" s="19"/>
    </row>
    <row r="78" customFormat="false" ht="15" hidden="false" customHeight="false" outlineLevel="0" collapsed="false">
      <c r="A78" s="8"/>
      <c r="B78" s="21"/>
      <c r="C78" s="8"/>
      <c r="D78" s="8"/>
      <c r="E78" s="19"/>
    </row>
    <row r="79" customFormat="false" ht="15" hidden="false" customHeight="false" outlineLevel="0" collapsed="false">
      <c r="A79" s="8"/>
      <c r="B79" s="21"/>
      <c r="C79" s="8"/>
      <c r="D79" s="8"/>
      <c r="E79" s="19"/>
    </row>
    <row r="80" customFormat="false" ht="15" hidden="false" customHeight="false" outlineLevel="0" collapsed="false">
      <c r="A80" s="8"/>
      <c r="B80" s="21"/>
      <c r="C80" s="8"/>
      <c r="D80" s="8"/>
      <c r="E80" s="19"/>
    </row>
    <row r="81" customFormat="false" ht="15" hidden="false" customHeight="false" outlineLevel="0" collapsed="false">
      <c r="A81" s="8"/>
      <c r="B81" s="21"/>
      <c r="C81" s="8"/>
      <c r="D81" s="8"/>
      <c r="E81" s="19"/>
    </row>
    <row r="82" customFormat="false" ht="15" hidden="false" customHeight="false" outlineLevel="0" collapsed="false">
      <c r="A82" s="8"/>
      <c r="B82" s="21"/>
      <c r="C82" s="8"/>
      <c r="D82" s="8"/>
      <c r="E82" s="19"/>
    </row>
    <row r="83" customFormat="false" ht="15" hidden="false" customHeight="false" outlineLevel="0" collapsed="false">
      <c r="A83" s="8"/>
      <c r="B83" s="21"/>
      <c r="C83" s="8"/>
      <c r="D83" s="8"/>
      <c r="E83" s="19"/>
    </row>
    <row r="84" customFormat="false" ht="15" hidden="false" customHeight="false" outlineLevel="0" collapsed="false">
      <c r="A84" s="8"/>
      <c r="B84" s="21"/>
      <c r="C84" s="8"/>
      <c r="D84" s="8"/>
      <c r="E84" s="19"/>
    </row>
    <row r="85" customFormat="false" ht="15" hidden="false" customHeight="false" outlineLevel="0" collapsed="false">
      <c r="A85" s="8"/>
      <c r="B85" s="21"/>
      <c r="C85" s="8"/>
      <c r="D85" s="8"/>
      <c r="E85" s="19"/>
    </row>
    <row r="86" customFormat="false" ht="15" hidden="false" customHeight="false" outlineLevel="0" collapsed="false">
      <c r="A86" s="8"/>
      <c r="B86" s="21"/>
      <c r="C86" s="8"/>
      <c r="D86" s="8"/>
      <c r="E86" s="19"/>
    </row>
    <row r="87" customFormat="false" ht="15" hidden="false" customHeight="false" outlineLevel="0" collapsed="false">
      <c r="A87" s="8"/>
      <c r="B87" s="21"/>
      <c r="C87" s="8"/>
      <c r="D87" s="8"/>
      <c r="E87" s="19"/>
    </row>
    <row r="88" customFormat="false" ht="15" hidden="false" customHeight="false" outlineLevel="0" collapsed="false">
      <c r="A88" s="8"/>
      <c r="B88" s="21"/>
      <c r="C88" s="8"/>
      <c r="D88" s="8"/>
      <c r="E88" s="19"/>
    </row>
    <row r="89" customFormat="false" ht="15" hidden="false" customHeight="false" outlineLevel="0" collapsed="false">
      <c r="A89" s="8"/>
      <c r="B89" s="21"/>
      <c r="C89" s="8"/>
      <c r="D89" s="8"/>
      <c r="E89" s="19"/>
    </row>
    <row r="90" customFormat="false" ht="15" hidden="false" customHeight="false" outlineLevel="0" collapsed="false">
      <c r="A90" s="8"/>
      <c r="B90" s="21"/>
      <c r="C90" s="8"/>
      <c r="D90" s="8"/>
      <c r="E90" s="19"/>
    </row>
    <row r="91" customFormat="false" ht="15" hidden="false" customHeight="false" outlineLevel="0" collapsed="false">
      <c r="A91" s="8"/>
      <c r="B91" s="21"/>
      <c r="C91" s="8"/>
      <c r="D91" s="8"/>
      <c r="E91" s="19"/>
    </row>
    <row r="92" customFormat="false" ht="15" hidden="false" customHeight="false" outlineLevel="0" collapsed="false">
      <c r="A92" s="8"/>
      <c r="B92" s="21"/>
      <c r="C92" s="8"/>
      <c r="D92" s="8"/>
      <c r="E92" s="19"/>
    </row>
    <row r="93" customFormat="false" ht="15" hidden="false" customHeight="false" outlineLevel="0" collapsed="false">
      <c r="A93" s="8"/>
      <c r="B93" s="21"/>
      <c r="C93" s="8"/>
      <c r="D93" s="8"/>
      <c r="E93" s="19"/>
    </row>
    <row r="94" customFormat="false" ht="15" hidden="false" customHeight="false" outlineLevel="0" collapsed="false">
      <c r="A94" s="8"/>
      <c r="B94" s="21"/>
      <c r="C94" s="8"/>
      <c r="D94" s="8"/>
      <c r="E94" s="19"/>
    </row>
    <row r="95" customFormat="false" ht="15" hidden="false" customHeight="false" outlineLevel="0" collapsed="false">
      <c r="A95" s="8"/>
      <c r="B95" s="21"/>
      <c r="C95" s="8"/>
      <c r="D95" s="8"/>
      <c r="E95" s="19"/>
    </row>
    <row r="96" customFormat="false" ht="15" hidden="false" customHeight="false" outlineLevel="0" collapsed="false">
      <c r="A96" s="8"/>
      <c r="B96" s="21"/>
      <c r="C96" s="8"/>
      <c r="D96" s="8"/>
      <c r="E96" s="19"/>
    </row>
    <row r="97" customFormat="false" ht="15" hidden="false" customHeight="false" outlineLevel="0" collapsed="false">
      <c r="A97" s="8"/>
      <c r="B97" s="21"/>
      <c r="C97" s="8"/>
      <c r="D97" s="8"/>
      <c r="E97" s="19"/>
    </row>
    <row r="98" customFormat="false" ht="15" hidden="false" customHeight="false" outlineLevel="0" collapsed="false">
      <c r="A98" s="8"/>
      <c r="B98" s="21"/>
      <c r="C98" s="8"/>
      <c r="D98" s="8"/>
      <c r="E98" s="19"/>
    </row>
    <row r="99" customFormat="false" ht="15" hidden="false" customHeight="false" outlineLevel="0" collapsed="false">
      <c r="A99" s="8"/>
      <c r="B99" s="21"/>
      <c r="C99" s="8"/>
      <c r="D99" s="8"/>
      <c r="E99" s="19"/>
    </row>
    <row r="100" customFormat="false" ht="15" hidden="false" customHeight="false" outlineLevel="0" collapsed="false">
      <c r="A100" s="8"/>
      <c r="B100" s="21"/>
      <c r="C100" s="8"/>
      <c r="D100" s="8"/>
      <c r="E100" s="19"/>
    </row>
    <row r="101" customFormat="false" ht="15" hidden="false" customHeight="false" outlineLevel="0" collapsed="false">
      <c r="A101" s="8"/>
      <c r="B101" s="21"/>
      <c r="C101" s="8"/>
      <c r="D101" s="8"/>
      <c r="E101" s="19"/>
    </row>
    <row r="102" customFormat="false" ht="15" hidden="false" customHeight="false" outlineLevel="0" collapsed="false">
      <c r="A102" s="8"/>
      <c r="B102" s="21"/>
      <c r="C102" s="8"/>
      <c r="D102" s="8"/>
      <c r="E102" s="19"/>
    </row>
    <row r="103" customFormat="false" ht="15" hidden="false" customHeight="false" outlineLevel="0" collapsed="false">
      <c r="A103" s="8"/>
      <c r="B103" s="21"/>
      <c r="C103" s="8"/>
      <c r="D103" s="8"/>
      <c r="E103" s="19"/>
    </row>
    <row r="104" customFormat="false" ht="15" hidden="false" customHeight="false" outlineLevel="0" collapsed="false">
      <c r="A104" s="8"/>
      <c r="B104" s="21"/>
      <c r="C104" s="8"/>
      <c r="D104" s="8"/>
      <c r="E104" s="19"/>
    </row>
    <row r="105" customFormat="false" ht="15" hidden="false" customHeight="false" outlineLevel="0" collapsed="false">
      <c r="A105" s="8"/>
      <c r="B105" s="21"/>
      <c r="C105" s="8"/>
      <c r="D105" s="8"/>
      <c r="E105" s="19"/>
    </row>
    <row r="106" customFormat="false" ht="15" hidden="false" customHeight="false" outlineLevel="0" collapsed="false">
      <c r="A106" s="8"/>
      <c r="B106" s="21"/>
      <c r="C106" s="8"/>
      <c r="D106" s="8"/>
      <c r="E106" s="19"/>
    </row>
    <row r="107" customFormat="false" ht="15" hidden="false" customHeight="false" outlineLevel="0" collapsed="false">
      <c r="A107" s="8"/>
      <c r="B107" s="21"/>
      <c r="C107" s="8"/>
      <c r="D107" s="8"/>
      <c r="E107" s="19"/>
    </row>
    <row r="108" customFormat="false" ht="15" hidden="false" customHeight="false" outlineLevel="0" collapsed="false">
      <c r="A108" s="8"/>
      <c r="B108" s="21"/>
      <c r="C108" s="8"/>
      <c r="D108" s="8"/>
      <c r="E108" s="19"/>
    </row>
    <row r="109" customFormat="false" ht="15" hidden="false" customHeight="false" outlineLevel="0" collapsed="false">
      <c r="A109" s="8"/>
      <c r="B109" s="21"/>
      <c r="C109" s="8"/>
      <c r="D109" s="8"/>
      <c r="E109" s="19"/>
    </row>
    <row r="110" customFormat="false" ht="15" hidden="false" customHeight="false" outlineLevel="0" collapsed="false">
      <c r="A110" s="8"/>
      <c r="B110" s="21"/>
      <c r="C110" s="8"/>
      <c r="D110" s="8"/>
      <c r="E110" s="19"/>
    </row>
    <row r="111" customFormat="false" ht="15" hidden="false" customHeight="false" outlineLevel="0" collapsed="false">
      <c r="A111" s="8"/>
      <c r="B111" s="21"/>
      <c r="C111" s="8"/>
      <c r="D111" s="8"/>
      <c r="E111" s="19"/>
    </row>
    <row r="112" customFormat="false" ht="15" hidden="false" customHeight="false" outlineLevel="0" collapsed="false">
      <c r="A112" s="8"/>
      <c r="B112" s="21"/>
      <c r="C112" s="8"/>
      <c r="D112" s="8"/>
      <c r="E112" s="19"/>
    </row>
    <row r="113" customFormat="false" ht="15" hidden="false" customHeight="false" outlineLevel="0" collapsed="false">
      <c r="A113" s="8"/>
      <c r="B113" s="21"/>
      <c r="C113" s="8"/>
      <c r="D113" s="8"/>
      <c r="E113" s="19"/>
    </row>
    <row r="114" customFormat="false" ht="15" hidden="false" customHeight="false" outlineLevel="0" collapsed="false">
      <c r="A114" s="8"/>
      <c r="B114" s="21"/>
      <c r="C114" s="8"/>
      <c r="D114" s="8"/>
      <c r="E114" s="19"/>
    </row>
    <row r="115" customFormat="false" ht="15" hidden="false" customHeight="false" outlineLevel="0" collapsed="false">
      <c r="A115" s="8"/>
      <c r="B115" s="21"/>
      <c r="C115" s="8"/>
      <c r="D115" s="8"/>
      <c r="E115" s="19"/>
    </row>
    <row r="116" customFormat="false" ht="15" hidden="false" customHeight="false" outlineLevel="0" collapsed="false">
      <c r="A116" s="8"/>
      <c r="B116" s="21"/>
      <c r="C116" s="8"/>
      <c r="D116" s="8"/>
      <c r="E116" s="19"/>
    </row>
    <row r="117" customFormat="false" ht="15" hidden="false" customHeight="false" outlineLevel="0" collapsed="false">
      <c r="A117" s="8"/>
      <c r="B117" s="21"/>
      <c r="C117" s="8"/>
      <c r="D117" s="8"/>
      <c r="E117" s="19"/>
    </row>
    <row r="118" customFormat="false" ht="15" hidden="false" customHeight="false" outlineLevel="0" collapsed="false">
      <c r="A118" s="8"/>
      <c r="B118" s="21"/>
      <c r="C118" s="8"/>
      <c r="D118" s="8"/>
      <c r="E118" s="19"/>
    </row>
    <row r="119" customFormat="false" ht="15" hidden="false" customHeight="false" outlineLevel="0" collapsed="false">
      <c r="A119" s="8"/>
      <c r="B119" s="21"/>
      <c r="C119" s="8"/>
      <c r="D119" s="8"/>
      <c r="E119" s="19"/>
    </row>
    <row r="120" customFormat="false" ht="15" hidden="false" customHeight="false" outlineLevel="0" collapsed="false">
      <c r="A120" s="8"/>
      <c r="B120" s="21"/>
      <c r="C120" s="8"/>
      <c r="D120" s="8"/>
      <c r="E120" s="19"/>
    </row>
    <row r="121" customFormat="false" ht="15" hidden="false" customHeight="false" outlineLevel="0" collapsed="false">
      <c r="A121" s="8"/>
      <c r="B121" s="21"/>
      <c r="C121" s="8"/>
      <c r="D121" s="8"/>
      <c r="E121" s="19"/>
    </row>
    <row r="122" customFormat="false" ht="15" hidden="false" customHeight="false" outlineLevel="0" collapsed="false">
      <c r="A122" s="8"/>
      <c r="B122" s="21"/>
      <c r="C122" s="8"/>
      <c r="D122" s="8"/>
      <c r="E122" s="19"/>
    </row>
    <row r="123" customFormat="false" ht="15" hidden="false" customHeight="false" outlineLevel="0" collapsed="false">
      <c r="A123" s="8"/>
      <c r="B123" s="21"/>
      <c r="C123" s="8"/>
      <c r="D123" s="8"/>
      <c r="E123" s="19"/>
    </row>
    <row r="124" customFormat="false" ht="15" hidden="false" customHeight="false" outlineLevel="0" collapsed="false">
      <c r="A124" s="8"/>
      <c r="B124" s="21"/>
      <c r="C124" s="8"/>
      <c r="D124" s="8"/>
      <c r="E124" s="19"/>
    </row>
    <row r="125" customFormat="false" ht="15" hidden="false" customHeight="false" outlineLevel="0" collapsed="false">
      <c r="A125" s="8"/>
      <c r="B125" s="21"/>
      <c r="C125" s="8"/>
      <c r="D125" s="8"/>
      <c r="E125" s="19"/>
    </row>
    <row r="126" customFormat="false" ht="15" hidden="false" customHeight="false" outlineLevel="0" collapsed="false">
      <c r="A126" s="8"/>
      <c r="B126" s="21"/>
      <c r="C126" s="8"/>
      <c r="D126" s="8"/>
      <c r="E126" s="19"/>
    </row>
    <row r="127" customFormat="false" ht="15" hidden="false" customHeight="false" outlineLevel="0" collapsed="false">
      <c r="A127" s="8"/>
      <c r="B127" s="21"/>
      <c r="C127" s="8"/>
      <c r="D127" s="8"/>
      <c r="E127" s="19"/>
    </row>
    <row r="128" customFormat="false" ht="15" hidden="false" customHeight="false" outlineLevel="0" collapsed="false">
      <c r="A128" s="8"/>
      <c r="B128" s="21"/>
      <c r="C128" s="8"/>
      <c r="D128" s="8"/>
      <c r="E128" s="19"/>
    </row>
    <row r="129" customFormat="false" ht="15" hidden="false" customHeight="false" outlineLevel="0" collapsed="false">
      <c r="A129" s="8"/>
      <c r="B129" s="21"/>
      <c r="C129" s="8"/>
      <c r="D129" s="8"/>
      <c r="E129" s="19"/>
    </row>
    <row r="130" customFormat="false" ht="15" hidden="false" customHeight="false" outlineLevel="0" collapsed="false">
      <c r="A130" s="8"/>
      <c r="B130" s="21"/>
      <c r="C130" s="8"/>
      <c r="D130" s="8"/>
      <c r="E130" s="19"/>
    </row>
    <row r="131" customFormat="false" ht="15" hidden="false" customHeight="false" outlineLevel="0" collapsed="false">
      <c r="A131" s="8"/>
      <c r="B131" s="21"/>
      <c r="C131" s="8"/>
      <c r="D131" s="8"/>
      <c r="E131" s="19"/>
    </row>
    <row r="132" customFormat="false" ht="15" hidden="false" customHeight="false" outlineLevel="0" collapsed="false">
      <c r="A132" s="8"/>
      <c r="B132" s="21"/>
      <c r="C132" s="8"/>
      <c r="D132" s="8"/>
      <c r="E132" s="19"/>
    </row>
    <row r="133" customFormat="false" ht="15" hidden="false" customHeight="false" outlineLevel="0" collapsed="false">
      <c r="A133" s="8"/>
      <c r="B133" s="21"/>
      <c r="C133" s="8"/>
      <c r="D133" s="8"/>
      <c r="E133" s="19"/>
    </row>
    <row r="134" customFormat="false" ht="15" hidden="false" customHeight="false" outlineLevel="0" collapsed="false">
      <c r="A134" s="8"/>
      <c r="B134" s="21"/>
      <c r="C134" s="8"/>
      <c r="D134" s="8"/>
      <c r="E134" s="19"/>
    </row>
    <row r="135" customFormat="false" ht="15" hidden="false" customHeight="false" outlineLevel="0" collapsed="false">
      <c r="A135" s="8"/>
      <c r="B135" s="21"/>
      <c r="C135" s="8"/>
      <c r="D135" s="8"/>
      <c r="E135" s="19"/>
    </row>
    <row r="136" customFormat="false" ht="15" hidden="false" customHeight="false" outlineLevel="0" collapsed="false">
      <c r="A136" s="8"/>
      <c r="B136" s="21"/>
      <c r="C136" s="8"/>
      <c r="D136" s="8"/>
      <c r="E136" s="19"/>
    </row>
    <row r="137" customFormat="false" ht="15" hidden="false" customHeight="false" outlineLevel="0" collapsed="false">
      <c r="A137" s="8"/>
      <c r="B137" s="21"/>
      <c r="C137" s="8"/>
      <c r="D137" s="8"/>
      <c r="E137" s="19"/>
    </row>
    <row r="138" customFormat="false" ht="15" hidden="false" customHeight="false" outlineLevel="0" collapsed="false">
      <c r="A138" s="8"/>
      <c r="B138" s="21"/>
      <c r="C138" s="8"/>
      <c r="D138" s="8"/>
      <c r="E138" s="19"/>
    </row>
    <row r="139" customFormat="false" ht="15" hidden="false" customHeight="false" outlineLevel="0" collapsed="false">
      <c r="A139" s="8"/>
      <c r="B139" s="21"/>
      <c r="C139" s="8"/>
      <c r="D139" s="8"/>
      <c r="E139" s="19"/>
    </row>
    <row r="140" customFormat="false" ht="15" hidden="false" customHeight="false" outlineLevel="0" collapsed="false">
      <c r="A140" s="8"/>
      <c r="B140" s="21"/>
      <c r="C140" s="8"/>
      <c r="D140" s="8"/>
      <c r="E140" s="19"/>
    </row>
    <row r="141" customFormat="false" ht="15" hidden="false" customHeight="false" outlineLevel="0" collapsed="false">
      <c r="A141" s="8"/>
      <c r="B141" s="21"/>
      <c r="C141" s="8"/>
      <c r="D141" s="8"/>
      <c r="E141" s="19"/>
    </row>
    <row r="142" customFormat="false" ht="15" hidden="false" customHeight="false" outlineLevel="0" collapsed="false">
      <c r="A142" s="8"/>
      <c r="B142" s="21"/>
      <c r="C142" s="8"/>
      <c r="D142" s="8"/>
      <c r="E142" s="19"/>
    </row>
    <row r="143" customFormat="false" ht="15" hidden="false" customHeight="false" outlineLevel="0" collapsed="false">
      <c r="A143" s="8"/>
      <c r="B143" s="21"/>
      <c r="C143" s="8"/>
      <c r="D143" s="8"/>
      <c r="E143" s="19"/>
    </row>
    <row r="144" customFormat="false" ht="15" hidden="false" customHeight="false" outlineLevel="0" collapsed="false">
      <c r="A144" s="8"/>
      <c r="B144" s="21"/>
      <c r="C144" s="8"/>
      <c r="D144" s="8"/>
      <c r="E144" s="19"/>
    </row>
    <row r="145" customFormat="false" ht="15" hidden="false" customHeight="false" outlineLevel="0" collapsed="false">
      <c r="A145" s="8"/>
      <c r="B145" s="21"/>
      <c r="C145" s="8"/>
      <c r="D145" s="8"/>
      <c r="E145" s="19"/>
    </row>
    <row r="146" customFormat="false" ht="15" hidden="false" customHeight="false" outlineLevel="0" collapsed="false">
      <c r="A146" s="8"/>
      <c r="B146" s="21"/>
      <c r="C146" s="8"/>
      <c r="D146" s="8"/>
      <c r="E146" s="19"/>
    </row>
    <row r="147" customFormat="false" ht="15" hidden="false" customHeight="false" outlineLevel="0" collapsed="false">
      <c r="A147" s="8"/>
      <c r="B147" s="21"/>
      <c r="C147" s="8"/>
      <c r="D147" s="8"/>
      <c r="E147" s="19"/>
    </row>
    <row r="148" customFormat="false" ht="15" hidden="false" customHeight="false" outlineLevel="0" collapsed="false">
      <c r="A148" s="8"/>
      <c r="B148" s="21"/>
      <c r="C148" s="8"/>
      <c r="D148" s="8"/>
      <c r="E148" s="19"/>
    </row>
    <row r="149" customFormat="false" ht="15" hidden="false" customHeight="false" outlineLevel="0" collapsed="false">
      <c r="A149" s="8"/>
      <c r="B149" s="21"/>
      <c r="C149" s="8"/>
      <c r="D149" s="8"/>
      <c r="E149" s="19"/>
    </row>
    <row r="150" customFormat="false" ht="15" hidden="false" customHeight="false" outlineLevel="0" collapsed="false">
      <c r="A150" s="8"/>
      <c r="B150" s="21"/>
      <c r="C150" s="8"/>
      <c r="D150" s="8"/>
      <c r="E150" s="19"/>
    </row>
    <row r="151" customFormat="false" ht="15" hidden="false" customHeight="false" outlineLevel="0" collapsed="false">
      <c r="A151" s="8"/>
      <c r="B151" s="21"/>
      <c r="C151" s="8"/>
      <c r="D151" s="8"/>
      <c r="E151" s="19"/>
    </row>
    <row r="152" customFormat="false" ht="15" hidden="false" customHeight="false" outlineLevel="0" collapsed="false">
      <c r="A152" s="8"/>
      <c r="B152" s="21"/>
      <c r="C152" s="8"/>
      <c r="D152" s="8"/>
      <c r="E152" s="19"/>
    </row>
    <row r="153" customFormat="false" ht="15" hidden="false" customHeight="false" outlineLevel="0" collapsed="false">
      <c r="A153" s="8"/>
      <c r="B153" s="21"/>
      <c r="C153" s="8"/>
      <c r="D153" s="8"/>
      <c r="E153" s="19"/>
    </row>
    <row r="154" customFormat="false" ht="15" hidden="false" customHeight="false" outlineLevel="0" collapsed="false">
      <c r="A154" s="8"/>
      <c r="B154" s="21"/>
      <c r="C154" s="8"/>
      <c r="D154" s="8"/>
      <c r="E154" s="19"/>
    </row>
    <row r="155" customFormat="false" ht="15" hidden="false" customHeight="false" outlineLevel="0" collapsed="false">
      <c r="A155" s="8"/>
      <c r="B155" s="21"/>
      <c r="C155" s="8"/>
      <c r="D155" s="8"/>
      <c r="E155" s="19"/>
    </row>
    <row r="156" customFormat="false" ht="15" hidden="false" customHeight="false" outlineLevel="0" collapsed="false">
      <c r="A156" s="8"/>
      <c r="B156" s="21"/>
      <c r="C156" s="8"/>
      <c r="D156" s="8"/>
      <c r="E156" s="19"/>
    </row>
    <row r="157" customFormat="false" ht="15" hidden="false" customHeight="false" outlineLevel="0" collapsed="false">
      <c r="A157" s="8"/>
      <c r="B157" s="21"/>
      <c r="C157" s="8"/>
      <c r="D157" s="8"/>
      <c r="E157" s="19"/>
    </row>
    <row r="158" customFormat="false" ht="15" hidden="false" customHeight="false" outlineLevel="0" collapsed="false">
      <c r="A158" s="8"/>
      <c r="B158" s="21"/>
      <c r="C158" s="8"/>
      <c r="D158" s="8"/>
      <c r="E158" s="19"/>
    </row>
    <row r="159" customFormat="false" ht="15" hidden="false" customHeight="false" outlineLevel="0" collapsed="false">
      <c r="A159" s="8"/>
      <c r="B159" s="21"/>
      <c r="C159" s="8"/>
      <c r="D159" s="8"/>
      <c r="E159" s="19"/>
    </row>
    <row r="160" customFormat="false" ht="15" hidden="false" customHeight="false" outlineLevel="0" collapsed="false">
      <c r="A160" s="8"/>
      <c r="B160" s="21"/>
      <c r="C160" s="8"/>
      <c r="D160" s="8"/>
      <c r="E160" s="19"/>
    </row>
    <row r="161" customFormat="false" ht="15" hidden="false" customHeight="false" outlineLevel="0" collapsed="false">
      <c r="A161" s="8"/>
      <c r="B161" s="21"/>
      <c r="C161" s="8"/>
      <c r="D161" s="8"/>
      <c r="E161" s="19"/>
    </row>
    <row r="162" customFormat="false" ht="15" hidden="false" customHeight="false" outlineLevel="0" collapsed="false">
      <c r="A162" s="8"/>
      <c r="B162" s="21"/>
      <c r="C162" s="8"/>
      <c r="D162" s="8"/>
      <c r="E162" s="19"/>
    </row>
    <row r="163" customFormat="false" ht="15" hidden="false" customHeight="false" outlineLevel="0" collapsed="false">
      <c r="A163" s="8"/>
      <c r="B163" s="21"/>
      <c r="C163" s="8"/>
      <c r="D163" s="8"/>
      <c r="E163" s="19"/>
    </row>
    <row r="164" customFormat="false" ht="15" hidden="false" customHeight="false" outlineLevel="0" collapsed="false">
      <c r="A164" s="8"/>
      <c r="B164" s="21"/>
      <c r="C164" s="8"/>
      <c r="D164" s="8"/>
      <c r="E164" s="19"/>
    </row>
    <row r="165" customFormat="false" ht="15" hidden="false" customHeight="false" outlineLevel="0" collapsed="false">
      <c r="A165" s="8"/>
      <c r="B165" s="21"/>
      <c r="C165" s="8"/>
      <c r="D165" s="8"/>
      <c r="E165" s="19"/>
    </row>
    <row r="166" customFormat="false" ht="15" hidden="false" customHeight="false" outlineLevel="0" collapsed="false">
      <c r="A166" s="8"/>
      <c r="B166" s="21"/>
      <c r="C166" s="8"/>
      <c r="D166" s="8"/>
      <c r="E166" s="19"/>
    </row>
    <row r="167" customFormat="false" ht="15" hidden="false" customHeight="false" outlineLevel="0" collapsed="false">
      <c r="A167" s="8"/>
      <c r="B167" s="21"/>
      <c r="C167" s="8"/>
      <c r="D167" s="8"/>
      <c r="E167" s="19"/>
    </row>
    <row r="168" customFormat="false" ht="15" hidden="false" customHeight="false" outlineLevel="0" collapsed="false">
      <c r="A168" s="8"/>
      <c r="B168" s="21"/>
      <c r="C168" s="8"/>
      <c r="D168" s="8"/>
      <c r="E168" s="19"/>
    </row>
    <row r="169" customFormat="false" ht="15" hidden="false" customHeight="false" outlineLevel="0" collapsed="false">
      <c r="A169" s="8"/>
      <c r="B169" s="21"/>
      <c r="C169" s="8"/>
      <c r="D169" s="8"/>
      <c r="E169" s="19"/>
    </row>
    <row r="170" customFormat="false" ht="15" hidden="false" customHeight="false" outlineLevel="0" collapsed="false">
      <c r="A170" s="8"/>
      <c r="B170" s="21"/>
      <c r="C170" s="8"/>
      <c r="D170" s="8"/>
      <c r="E170" s="19"/>
    </row>
    <row r="171" customFormat="false" ht="15" hidden="false" customHeight="false" outlineLevel="0" collapsed="false">
      <c r="A171" s="8"/>
      <c r="B171" s="21"/>
      <c r="C171" s="8"/>
      <c r="D171" s="8"/>
      <c r="E171" s="19"/>
    </row>
    <row r="172" customFormat="false" ht="15" hidden="false" customHeight="false" outlineLevel="0" collapsed="false">
      <c r="A172" s="8"/>
      <c r="B172" s="21"/>
      <c r="C172" s="8"/>
      <c r="D172" s="8"/>
      <c r="E172" s="19"/>
    </row>
    <row r="173" customFormat="false" ht="15" hidden="false" customHeight="false" outlineLevel="0" collapsed="false">
      <c r="A173" s="8"/>
      <c r="B173" s="21"/>
      <c r="C173" s="8"/>
      <c r="D173" s="8"/>
      <c r="E173" s="19"/>
    </row>
    <row r="174" customFormat="false" ht="15" hidden="false" customHeight="false" outlineLevel="0" collapsed="false">
      <c r="A174" s="8"/>
      <c r="B174" s="21"/>
      <c r="C174" s="8"/>
      <c r="D174" s="8"/>
      <c r="E174" s="19"/>
    </row>
    <row r="175" customFormat="false" ht="15" hidden="false" customHeight="false" outlineLevel="0" collapsed="false">
      <c r="A175" s="8"/>
      <c r="B175" s="21"/>
      <c r="C175" s="8"/>
      <c r="D175" s="8"/>
      <c r="E175" s="19"/>
    </row>
    <row r="176" customFormat="false" ht="15" hidden="false" customHeight="false" outlineLevel="0" collapsed="false">
      <c r="A176" s="8"/>
      <c r="B176" s="21"/>
      <c r="C176" s="8"/>
      <c r="D176" s="8"/>
      <c r="E176" s="19"/>
    </row>
    <row r="177" customFormat="false" ht="15" hidden="false" customHeight="false" outlineLevel="0" collapsed="false">
      <c r="A177" s="8"/>
      <c r="B177" s="21"/>
      <c r="C177" s="8"/>
      <c r="D177" s="8"/>
      <c r="E177" s="19"/>
    </row>
    <row r="178" customFormat="false" ht="15" hidden="false" customHeight="false" outlineLevel="0" collapsed="false">
      <c r="A178" s="8"/>
      <c r="B178" s="21"/>
      <c r="C178" s="8"/>
      <c r="D178" s="8"/>
      <c r="E178" s="19"/>
    </row>
    <row r="179" customFormat="false" ht="15" hidden="false" customHeight="false" outlineLevel="0" collapsed="false">
      <c r="A179" s="8"/>
      <c r="B179" s="21"/>
      <c r="C179" s="8"/>
      <c r="D179" s="8"/>
      <c r="E179" s="19"/>
    </row>
    <row r="180" customFormat="false" ht="15" hidden="false" customHeight="false" outlineLevel="0" collapsed="false">
      <c r="A180" s="8"/>
      <c r="B180" s="21"/>
      <c r="C180" s="8"/>
      <c r="D180" s="8"/>
      <c r="E180" s="19"/>
    </row>
    <row r="181" customFormat="false" ht="15" hidden="false" customHeight="false" outlineLevel="0" collapsed="false">
      <c r="A181" s="8"/>
      <c r="B181" s="21"/>
      <c r="C181" s="8"/>
      <c r="D181" s="8"/>
      <c r="E181" s="19"/>
    </row>
    <row r="182" customFormat="false" ht="15" hidden="false" customHeight="false" outlineLevel="0" collapsed="false">
      <c r="A182" s="8"/>
      <c r="B182" s="21"/>
      <c r="C182" s="8"/>
      <c r="D182" s="8"/>
      <c r="E182" s="19"/>
    </row>
    <row r="183" customFormat="false" ht="15" hidden="false" customHeight="false" outlineLevel="0" collapsed="false">
      <c r="A183" s="8"/>
      <c r="B183" s="21"/>
      <c r="C183" s="8"/>
      <c r="D183" s="8"/>
      <c r="E183" s="19"/>
    </row>
    <row r="184" customFormat="false" ht="15" hidden="false" customHeight="false" outlineLevel="0" collapsed="false">
      <c r="A184" s="8"/>
      <c r="B184" s="21"/>
      <c r="C184" s="8"/>
      <c r="D184" s="8"/>
      <c r="E184" s="19"/>
    </row>
    <row r="185" customFormat="false" ht="15" hidden="false" customHeight="false" outlineLevel="0" collapsed="false">
      <c r="A185" s="8"/>
      <c r="B185" s="21"/>
      <c r="C185" s="8"/>
      <c r="D185" s="8"/>
      <c r="E185" s="19"/>
    </row>
    <row r="186" customFormat="false" ht="15" hidden="false" customHeight="false" outlineLevel="0" collapsed="false">
      <c r="A186" s="8"/>
      <c r="B186" s="21"/>
      <c r="C186" s="8"/>
      <c r="D186" s="8"/>
      <c r="E186" s="19"/>
    </row>
    <row r="187" customFormat="false" ht="15" hidden="false" customHeight="false" outlineLevel="0" collapsed="false">
      <c r="A187" s="8"/>
      <c r="B187" s="21"/>
      <c r="C187" s="8"/>
      <c r="D187" s="8"/>
      <c r="E187" s="19"/>
    </row>
    <row r="188" customFormat="false" ht="15" hidden="false" customHeight="false" outlineLevel="0" collapsed="false">
      <c r="A188" s="8"/>
      <c r="B188" s="21"/>
      <c r="C188" s="8"/>
      <c r="D188" s="8"/>
      <c r="E188" s="19"/>
    </row>
    <row r="189" customFormat="false" ht="15" hidden="false" customHeight="false" outlineLevel="0" collapsed="false">
      <c r="A189" s="8"/>
      <c r="B189" s="21"/>
      <c r="C189" s="8"/>
      <c r="D189" s="8"/>
      <c r="E189" s="19"/>
    </row>
    <row r="190" customFormat="false" ht="15" hidden="false" customHeight="false" outlineLevel="0" collapsed="false">
      <c r="A190" s="8"/>
      <c r="B190" s="21"/>
      <c r="C190" s="8"/>
      <c r="D190" s="8"/>
      <c r="E190" s="19"/>
    </row>
    <row r="191" customFormat="false" ht="15" hidden="false" customHeight="false" outlineLevel="0" collapsed="false">
      <c r="A191" s="8"/>
      <c r="B191" s="21"/>
      <c r="C191" s="8"/>
      <c r="D191" s="8"/>
      <c r="E191" s="19"/>
    </row>
    <row r="192" customFormat="false" ht="15" hidden="false" customHeight="false" outlineLevel="0" collapsed="false">
      <c r="A192" s="8"/>
      <c r="B192" s="21"/>
      <c r="C192" s="8"/>
      <c r="D192" s="8"/>
      <c r="E192" s="19"/>
    </row>
    <row r="193" customFormat="false" ht="15" hidden="false" customHeight="false" outlineLevel="0" collapsed="false">
      <c r="A193" s="8"/>
      <c r="B193" s="21"/>
      <c r="C193" s="8"/>
      <c r="D193" s="8"/>
      <c r="E193" s="19"/>
    </row>
    <row r="194" customFormat="false" ht="15" hidden="false" customHeight="false" outlineLevel="0" collapsed="false">
      <c r="A194" s="8"/>
      <c r="B194" s="21"/>
      <c r="C194" s="8"/>
      <c r="D194" s="8"/>
      <c r="E194" s="19"/>
    </row>
    <row r="195" customFormat="false" ht="15" hidden="false" customHeight="false" outlineLevel="0" collapsed="false">
      <c r="A195" s="8"/>
      <c r="B195" s="21"/>
      <c r="C195" s="8"/>
      <c r="D195" s="8"/>
      <c r="E195" s="19"/>
    </row>
    <row r="196" customFormat="false" ht="15" hidden="false" customHeight="false" outlineLevel="0" collapsed="false">
      <c r="A196" s="8"/>
      <c r="B196" s="21"/>
      <c r="C196" s="8"/>
      <c r="D196" s="8"/>
      <c r="E196" s="19"/>
    </row>
    <row r="197" customFormat="false" ht="15" hidden="false" customHeight="false" outlineLevel="0" collapsed="false">
      <c r="A197" s="8"/>
      <c r="B197" s="21"/>
      <c r="C197" s="8"/>
      <c r="D197" s="8"/>
      <c r="E197" s="19"/>
    </row>
    <row r="198" customFormat="false" ht="15" hidden="false" customHeight="false" outlineLevel="0" collapsed="false">
      <c r="A198" s="8"/>
      <c r="B198" s="21"/>
      <c r="C198" s="8"/>
      <c r="D198" s="8"/>
      <c r="E198" s="19"/>
    </row>
    <row r="199" customFormat="false" ht="15" hidden="false" customHeight="false" outlineLevel="0" collapsed="false">
      <c r="A199" s="8"/>
      <c r="B199" s="21"/>
      <c r="C199" s="8"/>
      <c r="D199" s="8"/>
      <c r="E199" s="19"/>
    </row>
    <row r="200" customFormat="false" ht="15" hidden="false" customHeight="false" outlineLevel="0" collapsed="false">
      <c r="A200" s="8"/>
      <c r="B200" s="21"/>
      <c r="C200" s="8"/>
      <c r="D200" s="8"/>
      <c r="E200" s="19"/>
    </row>
    <row r="201" customFormat="false" ht="15" hidden="false" customHeight="false" outlineLevel="0" collapsed="false">
      <c r="A201" s="8"/>
      <c r="B201" s="21"/>
      <c r="C201" s="8"/>
      <c r="D201" s="8"/>
      <c r="E201" s="19"/>
    </row>
    <row r="202" customFormat="false" ht="15" hidden="false" customHeight="false" outlineLevel="0" collapsed="false">
      <c r="A202" s="8"/>
      <c r="B202" s="21"/>
      <c r="C202" s="8"/>
      <c r="D202" s="8"/>
      <c r="E202" s="19"/>
    </row>
    <row r="203" customFormat="false" ht="15" hidden="false" customHeight="false" outlineLevel="0" collapsed="false">
      <c r="A203" s="8"/>
      <c r="B203" s="21"/>
      <c r="C203" s="8"/>
      <c r="D203" s="8"/>
      <c r="E203" s="19"/>
    </row>
    <row r="204" customFormat="false" ht="15" hidden="false" customHeight="false" outlineLevel="0" collapsed="false">
      <c r="A204" s="8"/>
      <c r="B204" s="21"/>
      <c r="C204" s="8"/>
      <c r="D204" s="8"/>
      <c r="E204" s="19"/>
    </row>
    <row r="205" customFormat="false" ht="15" hidden="false" customHeight="false" outlineLevel="0" collapsed="false">
      <c r="A205" s="8"/>
      <c r="B205" s="21"/>
      <c r="C205" s="8"/>
      <c r="D205" s="8"/>
      <c r="E205" s="19"/>
    </row>
    <row r="206" customFormat="false" ht="15" hidden="false" customHeight="false" outlineLevel="0" collapsed="false">
      <c r="A206" s="8"/>
      <c r="B206" s="21"/>
      <c r="C206" s="8"/>
      <c r="D206" s="8"/>
      <c r="E206" s="19"/>
    </row>
    <row r="207" customFormat="false" ht="15" hidden="false" customHeight="false" outlineLevel="0" collapsed="false">
      <c r="A207" s="8"/>
      <c r="B207" s="21"/>
      <c r="C207" s="8"/>
      <c r="D207" s="8"/>
      <c r="E207" s="19"/>
    </row>
    <row r="208" customFormat="false" ht="15" hidden="false" customHeight="false" outlineLevel="0" collapsed="false">
      <c r="A208" s="8"/>
      <c r="B208" s="21"/>
      <c r="C208" s="8"/>
      <c r="D208" s="8"/>
      <c r="E208" s="19"/>
    </row>
    <row r="209" customFormat="false" ht="15" hidden="false" customHeight="false" outlineLevel="0" collapsed="false">
      <c r="A209" s="8"/>
      <c r="B209" s="21"/>
      <c r="C209" s="8"/>
      <c r="D209" s="8"/>
      <c r="E209" s="19"/>
    </row>
    <row r="210" customFormat="false" ht="15" hidden="false" customHeight="false" outlineLevel="0" collapsed="false">
      <c r="A210" s="8"/>
      <c r="B210" s="21"/>
      <c r="C210" s="8"/>
      <c r="D210" s="8"/>
      <c r="E210" s="19"/>
    </row>
    <row r="211" customFormat="false" ht="15" hidden="false" customHeight="false" outlineLevel="0" collapsed="false">
      <c r="A211" s="8"/>
      <c r="B211" s="21"/>
      <c r="C211" s="8"/>
      <c r="D211" s="8"/>
      <c r="E211" s="19"/>
    </row>
    <row r="212" customFormat="false" ht="15" hidden="false" customHeight="false" outlineLevel="0" collapsed="false">
      <c r="A212" s="8"/>
      <c r="B212" s="21"/>
      <c r="C212" s="8"/>
      <c r="D212" s="8"/>
      <c r="E212" s="19"/>
    </row>
    <row r="213" customFormat="false" ht="15" hidden="false" customHeight="false" outlineLevel="0" collapsed="false">
      <c r="A213" s="8"/>
      <c r="B213" s="21"/>
      <c r="C213" s="8"/>
      <c r="D213" s="8"/>
      <c r="E213" s="19"/>
    </row>
    <row r="214" customFormat="false" ht="15" hidden="false" customHeight="false" outlineLevel="0" collapsed="false">
      <c r="A214" s="8"/>
      <c r="B214" s="21"/>
      <c r="C214" s="8"/>
      <c r="D214" s="8"/>
      <c r="E214" s="19"/>
    </row>
    <row r="215" customFormat="false" ht="15" hidden="false" customHeight="false" outlineLevel="0" collapsed="false">
      <c r="A215" s="8"/>
      <c r="B215" s="21"/>
      <c r="C215" s="8"/>
      <c r="D215" s="8"/>
      <c r="E215" s="19"/>
    </row>
    <row r="216" customFormat="false" ht="15" hidden="false" customHeight="false" outlineLevel="0" collapsed="false">
      <c r="A216" s="8"/>
      <c r="B216" s="21"/>
      <c r="C216" s="8"/>
      <c r="D216" s="8"/>
      <c r="E216" s="19"/>
    </row>
    <row r="217" customFormat="false" ht="15" hidden="false" customHeight="false" outlineLevel="0" collapsed="false">
      <c r="A217" s="8"/>
      <c r="B217" s="21"/>
      <c r="C217" s="8"/>
      <c r="D217" s="8"/>
      <c r="E217" s="19"/>
    </row>
    <row r="218" customFormat="false" ht="15" hidden="false" customHeight="false" outlineLevel="0" collapsed="false">
      <c r="A218" s="8"/>
      <c r="B218" s="21"/>
      <c r="C218" s="8"/>
      <c r="D218" s="8"/>
      <c r="E218" s="19"/>
    </row>
    <row r="219" customFormat="false" ht="15" hidden="false" customHeight="false" outlineLevel="0" collapsed="false">
      <c r="A219" s="8"/>
      <c r="B219" s="21"/>
      <c r="C219" s="8"/>
      <c r="D219" s="8"/>
      <c r="E219" s="19"/>
    </row>
    <row r="220" customFormat="false" ht="15" hidden="false" customHeight="false" outlineLevel="0" collapsed="false">
      <c r="A220" s="8"/>
      <c r="B220" s="21"/>
      <c r="C220" s="8"/>
      <c r="D220" s="8"/>
      <c r="E220" s="19"/>
    </row>
    <row r="221" customFormat="false" ht="15" hidden="false" customHeight="false" outlineLevel="0" collapsed="false">
      <c r="A221" s="8"/>
      <c r="B221" s="21"/>
      <c r="C221" s="8"/>
      <c r="D221" s="8"/>
      <c r="E221" s="19"/>
    </row>
    <row r="222" customFormat="false" ht="15" hidden="false" customHeight="false" outlineLevel="0" collapsed="false">
      <c r="A222" s="8"/>
      <c r="B222" s="21"/>
      <c r="C222" s="8"/>
      <c r="D222" s="8"/>
      <c r="E222" s="19"/>
    </row>
    <row r="223" customFormat="false" ht="15" hidden="false" customHeight="false" outlineLevel="0" collapsed="false">
      <c r="A223" s="8"/>
      <c r="B223" s="21"/>
      <c r="C223" s="8"/>
      <c r="D223" s="8"/>
      <c r="E223" s="19"/>
    </row>
    <row r="224" customFormat="false" ht="15" hidden="false" customHeight="false" outlineLevel="0" collapsed="false">
      <c r="A224" s="8"/>
      <c r="B224" s="21"/>
      <c r="C224" s="8"/>
      <c r="D224" s="8"/>
      <c r="E224" s="19"/>
    </row>
    <row r="225" customFormat="false" ht="15" hidden="false" customHeight="false" outlineLevel="0" collapsed="false">
      <c r="A225" s="8"/>
      <c r="B225" s="21"/>
      <c r="C225" s="8"/>
      <c r="D225" s="8"/>
      <c r="E225" s="19"/>
    </row>
    <row r="226" customFormat="false" ht="15" hidden="false" customHeight="false" outlineLevel="0" collapsed="false">
      <c r="A226" s="8"/>
      <c r="B226" s="21"/>
      <c r="C226" s="8"/>
      <c r="D226" s="8"/>
      <c r="E226" s="19"/>
    </row>
    <row r="227" customFormat="false" ht="15" hidden="false" customHeight="false" outlineLevel="0" collapsed="false">
      <c r="A227" s="8"/>
      <c r="B227" s="21"/>
      <c r="C227" s="8"/>
      <c r="D227" s="8"/>
      <c r="E227" s="19"/>
    </row>
    <row r="228" customFormat="false" ht="15" hidden="false" customHeight="false" outlineLevel="0" collapsed="false">
      <c r="A228" s="8"/>
      <c r="B228" s="21"/>
      <c r="C228" s="8"/>
      <c r="D228" s="8"/>
      <c r="E228" s="19"/>
    </row>
    <row r="229" customFormat="false" ht="15" hidden="false" customHeight="false" outlineLevel="0" collapsed="false">
      <c r="A229" s="8"/>
      <c r="B229" s="21"/>
      <c r="C229" s="8"/>
      <c r="D229" s="8"/>
      <c r="E229" s="19"/>
    </row>
    <row r="230" customFormat="false" ht="15" hidden="false" customHeight="false" outlineLevel="0" collapsed="false">
      <c r="A230" s="8"/>
      <c r="B230" s="21"/>
      <c r="C230" s="8"/>
      <c r="D230" s="8"/>
      <c r="E230" s="19"/>
    </row>
    <row r="231" customFormat="false" ht="15" hidden="false" customHeight="false" outlineLevel="0" collapsed="false">
      <c r="A231" s="8"/>
      <c r="B231" s="21"/>
      <c r="C231" s="8"/>
      <c r="D231" s="8"/>
      <c r="E231" s="19"/>
    </row>
    <row r="232" customFormat="false" ht="15" hidden="false" customHeight="false" outlineLevel="0" collapsed="false">
      <c r="A232" s="8"/>
      <c r="B232" s="21"/>
      <c r="C232" s="8"/>
      <c r="D232" s="8"/>
      <c r="E232" s="19"/>
    </row>
    <row r="233" customFormat="false" ht="15" hidden="false" customHeight="false" outlineLevel="0" collapsed="false">
      <c r="A233" s="8"/>
      <c r="B233" s="21"/>
      <c r="C233" s="8"/>
      <c r="D233" s="8"/>
      <c r="E233" s="19"/>
    </row>
    <row r="234" customFormat="false" ht="15" hidden="false" customHeight="false" outlineLevel="0" collapsed="false">
      <c r="A234" s="8"/>
      <c r="B234" s="21"/>
      <c r="C234" s="8"/>
      <c r="D234" s="8"/>
      <c r="E234" s="19"/>
    </row>
    <row r="235" customFormat="false" ht="15" hidden="false" customHeight="false" outlineLevel="0" collapsed="false">
      <c r="A235" s="8"/>
      <c r="B235" s="21"/>
      <c r="C235" s="8"/>
      <c r="D235" s="8"/>
      <c r="E235" s="19"/>
    </row>
    <row r="236" customFormat="false" ht="15" hidden="false" customHeight="false" outlineLevel="0" collapsed="false">
      <c r="A236" s="8"/>
      <c r="B236" s="21"/>
      <c r="C236" s="8"/>
      <c r="D236" s="8"/>
      <c r="E236" s="19"/>
    </row>
    <row r="237" customFormat="false" ht="15" hidden="false" customHeight="false" outlineLevel="0" collapsed="false">
      <c r="A237" s="8"/>
      <c r="B237" s="21"/>
      <c r="C237" s="8"/>
      <c r="D237" s="8"/>
      <c r="E237" s="19"/>
    </row>
    <row r="238" customFormat="false" ht="15" hidden="false" customHeight="false" outlineLevel="0" collapsed="false">
      <c r="A238" s="8"/>
      <c r="B238" s="21"/>
      <c r="C238" s="8"/>
      <c r="D238" s="8"/>
      <c r="E238" s="19"/>
    </row>
    <row r="239" customFormat="false" ht="15" hidden="false" customHeight="false" outlineLevel="0" collapsed="false">
      <c r="A239" s="8"/>
      <c r="B239" s="21"/>
      <c r="C239" s="8"/>
      <c r="D239" s="8"/>
      <c r="E239" s="19"/>
    </row>
    <row r="240" customFormat="false" ht="15" hidden="false" customHeight="false" outlineLevel="0" collapsed="false">
      <c r="A240" s="8"/>
      <c r="B240" s="21"/>
      <c r="C240" s="8"/>
      <c r="D240" s="8"/>
      <c r="E240" s="19"/>
    </row>
    <row r="241" customFormat="false" ht="15" hidden="false" customHeight="false" outlineLevel="0" collapsed="false">
      <c r="A241" s="8"/>
      <c r="B241" s="21"/>
      <c r="C241" s="8"/>
      <c r="D241" s="8"/>
      <c r="E241" s="19"/>
    </row>
    <row r="242" customFormat="false" ht="15" hidden="false" customHeight="false" outlineLevel="0" collapsed="false">
      <c r="A242" s="8"/>
      <c r="B242" s="21"/>
      <c r="C242" s="8"/>
      <c r="D242" s="8"/>
      <c r="E242" s="19"/>
    </row>
    <row r="243" customFormat="false" ht="15" hidden="false" customHeight="false" outlineLevel="0" collapsed="false">
      <c r="A243" s="8"/>
      <c r="B243" s="21"/>
      <c r="C243" s="8"/>
      <c r="D243" s="8"/>
      <c r="E243" s="19"/>
    </row>
    <row r="244" customFormat="false" ht="15" hidden="false" customHeight="false" outlineLevel="0" collapsed="false">
      <c r="A244" s="8"/>
      <c r="B244" s="21"/>
      <c r="C244" s="8"/>
      <c r="D244" s="8"/>
      <c r="E244" s="19"/>
    </row>
    <row r="245" customFormat="false" ht="15" hidden="false" customHeight="false" outlineLevel="0" collapsed="false">
      <c r="A245" s="8"/>
      <c r="B245" s="21"/>
      <c r="C245" s="8"/>
      <c r="D245" s="8"/>
      <c r="E245" s="19"/>
    </row>
    <row r="246" customFormat="false" ht="15" hidden="false" customHeight="false" outlineLevel="0" collapsed="false">
      <c r="A246" s="8"/>
      <c r="B246" s="21"/>
      <c r="C246" s="8"/>
      <c r="D246" s="8"/>
      <c r="E246" s="19"/>
    </row>
    <row r="247" customFormat="false" ht="15" hidden="false" customHeight="false" outlineLevel="0" collapsed="false">
      <c r="A247" s="8"/>
      <c r="B247" s="21"/>
      <c r="C247" s="8"/>
      <c r="D247" s="8"/>
      <c r="E247" s="19"/>
    </row>
    <row r="248" customFormat="false" ht="15" hidden="false" customHeight="false" outlineLevel="0" collapsed="false">
      <c r="A248" s="8"/>
      <c r="B248" s="21"/>
      <c r="C248" s="8"/>
      <c r="D248" s="8"/>
      <c r="E248" s="19"/>
    </row>
    <row r="249" customFormat="false" ht="15" hidden="false" customHeight="false" outlineLevel="0" collapsed="false">
      <c r="A249" s="8"/>
      <c r="B249" s="21"/>
      <c r="C249" s="8"/>
      <c r="D249" s="8"/>
      <c r="E249" s="19"/>
    </row>
    <row r="250" customFormat="false" ht="15" hidden="false" customHeight="false" outlineLevel="0" collapsed="false">
      <c r="A250" s="8"/>
      <c r="B250" s="21"/>
      <c r="C250" s="8"/>
      <c r="D250" s="8"/>
      <c r="E250" s="19"/>
    </row>
    <row r="251" customFormat="false" ht="15" hidden="false" customHeight="false" outlineLevel="0" collapsed="false">
      <c r="A251" s="8"/>
      <c r="B251" s="21"/>
      <c r="C251" s="8"/>
      <c r="D251" s="8"/>
      <c r="E251" s="19"/>
    </row>
    <row r="252" customFormat="false" ht="15" hidden="false" customHeight="false" outlineLevel="0" collapsed="false">
      <c r="A252" s="8"/>
      <c r="B252" s="21"/>
      <c r="C252" s="8"/>
      <c r="D252" s="8"/>
      <c r="E252" s="19"/>
    </row>
    <row r="253" customFormat="false" ht="15" hidden="false" customHeight="false" outlineLevel="0" collapsed="false">
      <c r="A253" s="8"/>
      <c r="B253" s="21"/>
      <c r="C253" s="8"/>
      <c r="D253" s="8"/>
      <c r="E253" s="19"/>
    </row>
    <row r="254" customFormat="false" ht="15" hidden="false" customHeight="false" outlineLevel="0" collapsed="false">
      <c r="A254" s="8"/>
      <c r="B254" s="21"/>
      <c r="C254" s="8"/>
      <c r="D254" s="8"/>
      <c r="E254" s="19"/>
    </row>
    <row r="255" customFormat="false" ht="15" hidden="false" customHeight="false" outlineLevel="0" collapsed="false">
      <c r="A255" s="8"/>
      <c r="B255" s="21"/>
      <c r="C255" s="8"/>
      <c r="D255" s="8"/>
      <c r="E255" s="19"/>
    </row>
    <row r="256" customFormat="false" ht="15" hidden="false" customHeight="false" outlineLevel="0" collapsed="false">
      <c r="A256" s="8"/>
      <c r="B256" s="21"/>
      <c r="C256" s="8"/>
      <c r="D256" s="8"/>
      <c r="E256" s="19"/>
    </row>
    <row r="257" customFormat="false" ht="15" hidden="false" customHeight="false" outlineLevel="0" collapsed="false">
      <c r="A257" s="8"/>
      <c r="B257" s="21"/>
      <c r="C257" s="8"/>
      <c r="D257" s="8"/>
      <c r="E257" s="19"/>
    </row>
    <row r="258" customFormat="false" ht="15" hidden="false" customHeight="false" outlineLevel="0" collapsed="false">
      <c r="A258" s="8"/>
      <c r="B258" s="21"/>
      <c r="C258" s="8"/>
      <c r="D258" s="8"/>
      <c r="E258" s="19"/>
    </row>
    <row r="259" customFormat="false" ht="15" hidden="false" customHeight="false" outlineLevel="0" collapsed="false">
      <c r="A259" s="8"/>
      <c r="B259" s="21"/>
      <c r="C259" s="8"/>
      <c r="D259" s="8"/>
      <c r="E259" s="19"/>
    </row>
    <row r="260" customFormat="false" ht="15" hidden="false" customHeight="false" outlineLevel="0" collapsed="false">
      <c r="A260" s="8"/>
      <c r="B260" s="21"/>
      <c r="C260" s="8"/>
      <c r="D260" s="8"/>
      <c r="E260" s="19"/>
    </row>
    <row r="261" customFormat="false" ht="15" hidden="false" customHeight="false" outlineLevel="0" collapsed="false">
      <c r="A261" s="8"/>
      <c r="B261" s="21"/>
      <c r="C261" s="8"/>
      <c r="D261" s="8"/>
      <c r="E261" s="19"/>
    </row>
    <row r="262" customFormat="false" ht="15" hidden="false" customHeight="false" outlineLevel="0" collapsed="false">
      <c r="A262" s="8"/>
      <c r="B262" s="21"/>
      <c r="C262" s="8"/>
      <c r="D262" s="8"/>
      <c r="E262" s="19"/>
    </row>
    <row r="263" customFormat="false" ht="15" hidden="false" customHeight="false" outlineLevel="0" collapsed="false">
      <c r="A263" s="8"/>
      <c r="B263" s="21"/>
      <c r="C263" s="8"/>
      <c r="D263" s="8"/>
      <c r="E263" s="19"/>
    </row>
    <row r="264" customFormat="false" ht="15" hidden="false" customHeight="false" outlineLevel="0" collapsed="false">
      <c r="A264" s="8"/>
      <c r="B264" s="21"/>
      <c r="C264" s="8"/>
      <c r="D264" s="8"/>
      <c r="E264" s="19"/>
    </row>
    <row r="265" customFormat="false" ht="15" hidden="false" customHeight="false" outlineLevel="0" collapsed="false">
      <c r="A265" s="8"/>
      <c r="B265" s="21"/>
      <c r="C265" s="8"/>
      <c r="D265" s="8"/>
      <c r="E265" s="19"/>
    </row>
    <row r="266" customFormat="false" ht="15" hidden="false" customHeight="false" outlineLevel="0" collapsed="false">
      <c r="A266" s="8"/>
      <c r="B266" s="21"/>
      <c r="C266" s="8"/>
      <c r="D266" s="8"/>
      <c r="E266" s="19"/>
    </row>
    <row r="267" customFormat="false" ht="15" hidden="false" customHeight="false" outlineLevel="0" collapsed="false">
      <c r="A267" s="8"/>
      <c r="B267" s="21"/>
      <c r="C267" s="8"/>
      <c r="D267" s="8"/>
      <c r="E267" s="19"/>
    </row>
    <row r="268" customFormat="false" ht="15" hidden="false" customHeight="false" outlineLevel="0" collapsed="false">
      <c r="A268" s="8"/>
      <c r="B268" s="21"/>
      <c r="C268" s="8"/>
      <c r="D268" s="8"/>
      <c r="E268" s="19"/>
    </row>
    <row r="269" customFormat="false" ht="15" hidden="false" customHeight="false" outlineLevel="0" collapsed="false">
      <c r="A269" s="8"/>
      <c r="B269" s="21"/>
      <c r="C269" s="8"/>
      <c r="D269" s="8"/>
      <c r="E269" s="19"/>
    </row>
    <row r="270" customFormat="false" ht="15" hidden="false" customHeight="false" outlineLevel="0" collapsed="false">
      <c r="A270" s="8"/>
      <c r="B270" s="21"/>
      <c r="C270" s="8"/>
      <c r="D270" s="8"/>
      <c r="E270" s="19"/>
    </row>
    <row r="271" customFormat="false" ht="15" hidden="false" customHeight="false" outlineLevel="0" collapsed="false">
      <c r="A271" s="8"/>
      <c r="B271" s="21"/>
      <c r="C271" s="8"/>
      <c r="D271" s="8"/>
      <c r="E271" s="19"/>
    </row>
    <row r="272" customFormat="false" ht="15" hidden="false" customHeight="false" outlineLevel="0" collapsed="false">
      <c r="A272" s="8"/>
      <c r="B272" s="21"/>
      <c r="C272" s="8"/>
      <c r="D272" s="8"/>
      <c r="E272" s="19"/>
    </row>
    <row r="273" customFormat="false" ht="15" hidden="false" customHeight="false" outlineLevel="0" collapsed="false">
      <c r="A273" s="8"/>
      <c r="B273" s="21"/>
      <c r="C273" s="8"/>
      <c r="D273" s="8"/>
      <c r="E273" s="19"/>
    </row>
    <row r="274" customFormat="false" ht="15" hidden="false" customHeight="false" outlineLevel="0" collapsed="false">
      <c r="A274" s="8"/>
      <c r="B274" s="21"/>
      <c r="C274" s="8"/>
      <c r="D274" s="8"/>
      <c r="E274" s="19"/>
    </row>
    <row r="275" customFormat="false" ht="15" hidden="false" customHeight="false" outlineLevel="0" collapsed="false">
      <c r="A275" s="8"/>
      <c r="B275" s="21"/>
      <c r="C275" s="8"/>
      <c r="D275" s="8"/>
      <c r="E275" s="19"/>
    </row>
    <row r="276" customFormat="false" ht="15" hidden="false" customHeight="false" outlineLevel="0" collapsed="false">
      <c r="A276" s="8"/>
      <c r="B276" s="21"/>
      <c r="C276" s="8"/>
      <c r="D276" s="8"/>
      <c r="E276" s="19"/>
    </row>
    <row r="277" customFormat="false" ht="15" hidden="false" customHeight="false" outlineLevel="0" collapsed="false">
      <c r="A277" s="8"/>
      <c r="B277" s="21"/>
      <c r="C277" s="8"/>
      <c r="D277" s="8"/>
      <c r="E277" s="19"/>
    </row>
    <row r="278" customFormat="false" ht="15" hidden="false" customHeight="false" outlineLevel="0" collapsed="false">
      <c r="A278" s="8"/>
      <c r="B278" s="21"/>
      <c r="C278" s="8"/>
      <c r="D278" s="8"/>
      <c r="E278" s="19"/>
    </row>
    <row r="279" customFormat="false" ht="15" hidden="false" customHeight="false" outlineLevel="0" collapsed="false">
      <c r="A279" s="8"/>
      <c r="B279" s="21"/>
      <c r="C279" s="8"/>
      <c r="D279" s="8"/>
      <c r="E279" s="19"/>
    </row>
    <row r="280" customFormat="false" ht="15" hidden="false" customHeight="false" outlineLevel="0" collapsed="false">
      <c r="A280" s="8"/>
      <c r="B280" s="21"/>
      <c r="C280" s="8"/>
      <c r="D280" s="8"/>
      <c r="E280" s="19"/>
    </row>
    <row r="281" customFormat="false" ht="15" hidden="false" customHeight="false" outlineLevel="0" collapsed="false">
      <c r="A281" s="8"/>
      <c r="B281" s="21"/>
      <c r="C281" s="8"/>
      <c r="D281" s="8"/>
      <c r="E281" s="19"/>
    </row>
    <row r="282" customFormat="false" ht="15" hidden="false" customHeight="false" outlineLevel="0" collapsed="false">
      <c r="A282" s="8"/>
      <c r="B282" s="21"/>
      <c r="C282" s="8"/>
      <c r="D282" s="8"/>
      <c r="E282" s="19"/>
    </row>
    <row r="283" customFormat="false" ht="15" hidden="false" customHeight="false" outlineLevel="0" collapsed="false">
      <c r="A283" s="8"/>
      <c r="B283" s="21"/>
      <c r="C283" s="8"/>
      <c r="D283" s="8"/>
      <c r="E283" s="19"/>
    </row>
    <row r="284" customFormat="false" ht="15" hidden="false" customHeight="false" outlineLevel="0" collapsed="false">
      <c r="A284" s="8"/>
      <c r="B284" s="21"/>
      <c r="C284" s="8"/>
      <c r="D284" s="8"/>
      <c r="E284" s="19"/>
    </row>
    <row r="285" customFormat="false" ht="15" hidden="false" customHeight="false" outlineLevel="0" collapsed="false">
      <c r="A285" s="8"/>
      <c r="B285" s="21"/>
      <c r="C285" s="8"/>
      <c r="D285" s="8"/>
      <c r="E285" s="19"/>
    </row>
    <row r="286" customFormat="false" ht="15" hidden="false" customHeight="false" outlineLevel="0" collapsed="false">
      <c r="A286" s="8"/>
      <c r="B286" s="21"/>
      <c r="C286" s="8"/>
      <c r="D286" s="8"/>
      <c r="E286" s="19"/>
    </row>
    <row r="287" customFormat="false" ht="15" hidden="false" customHeight="false" outlineLevel="0" collapsed="false">
      <c r="A287" s="8"/>
      <c r="B287" s="21"/>
      <c r="C287" s="8"/>
      <c r="D287" s="8"/>
      <c r="E287" s="19"/>
    </row>
    <row r="288" customFormat="false" ht="15" hidden="false" customHeight="false" outlineLevel="0" collapsed="false">
      <c r="A288" s="8"/>
      <c r="B288" s="21"/>
      <c r="C288" s="8"/>
      <c r="D288" s="8"/>
      <c r="E288" s="19"/>
    </row>
    <row r="289" customFormat="false" ht="15" hidden="false" customHeight="false" outlineLevel="0" collapsed="false">
      <c r="A289" s="8"/>
      <c r="B289" s="21"/>
      <c r="C289" s="8"/>
      <c r="D289" s="8"/>
      <c r="E289" s="19"/>
    </row>
    <row r="290" customFormat="false" ht="15" hidden="false" customHeight="false" outlineLevel="0" collapsed="false">
      <c r="A290" s="8"/>
      <c r="B290" s="21"/>
      <c r="C290" s="8"/>
      <c r="D290" s="8"/>
      <c r="E290" s="19"/>
    </row>
    <row r="291" customFormat="false" ht="15" hidden="false" customHeight="false" outlineLevel="0" collapsed="false">
      <c r="A291" s="8"/>
      <c r="B291" s="21"/>
      <c r="C291" s="8"/>
      <c r="D291" s="8"/>
      <c r="E291" s="19"/>
    </row>
    <row r="292" customFormat="false" ht="15" hidden="false" customHeight="false" outlineLevel="0" collapsed="false">
      <c r="A292" s="8"/>
      <c r="B292" s="21"/>
      <c r="C292" s="8"/>
      <c r="D292" s="8"/>
      <c r="E292" s="19"/>
    </row>
    <row r="293" customFormat="false" ht="15" hidden="false" customHeight="false" outlineLevel="0" collapsed="false">
      <c r="A293" s="8"/>
      <c r="B293" s="21"/>
      <c r="C293" s="8"/>
      <c r="D293" s="8"/>
      <c r="E293" s="19"/>
    </row>
    <row r="294" customFormat="false" ht="15" hidden="false" customHeight="false" outlineLevel="0" collapsed="false">
      <c r="A294" s="8"/>
      <c r="B294" s="21"/>
      <c r="C294" s="8"/>
      <c r="D294" s="8"/>
      <c r="E294" s="19"/>
    </row>
    <row r="295" customFormat="false" ht="15" hidden="false" customHeight="false" outlineLevel="0" collapsed="false">
      <c r="A295" s="8"/>
      <c r="B295" s="21"/>
      <c r="C295" s="8"/>
      <c r="D295" s="8"/>
      <c r="E295" s="19"/>
    </row>
    <row r="296" customFormat="false" ht="15" hidden="false" customHeight="false" outlineLevel="0" collapsed="false">
      <c r="A296" s="8"/>
      <c r="B296" s="21"/>
      <c r="C296" s="8"/>
      <c r="D296" s="8"/>
      <c r="E296" s="19"/>
    </row>
    <row r="297" customFormat="false" ht="15" hidden="false" customHeight="false" outlineLevel="0" collapsed="false">
      <c r="A297" s="8"/>
      <c r="B297" s="21"/>
      <c r="C297" s="8"/>
      <c r="D297" s="8"/>
      <c r="E297" s="19"/>
    </row>
    <row r="298" customFormat="false" ht="15" hidden="false" customHeight="false" outlineLevel="0" collapsed="false">
      <c r="A298" s="8"/>
      <c r="B298" s="21"/>
      <c r="C298" s="8"/>
      <c r="D298" s="8"/>
      <c r="E298" s="19"/>
    </row>
    <row r="299" customFormat="false" ht="15" hidden="false" customHeight="false" outlineLevel="0" collapsed="false">
      <c r="A299" s="8"/>
      <c r="B299" s="21"/>
      <c r="C299" s="8"/>
      <c r="D299" s="8"/>
      <c r="E299" s="19"/>
    </row>
    <row r="300" customFormat="false" ht="15" hidden="false" customHeight="false" outlineLevel="0" collapsed="false">
      <c r="A300" s="8"/>
      <c r="B300" s="21"/>
      <c r="C300" s="8"/>
      <c r="D300" s="8"/>
      <c r="E300" s="19"/>
    </row>
    <row r="301" customFormat="false" ht="15" hidden="false" customHeight="false" outlineLevel="0" collapsed="false">
      <c r="A301" s="8"/>
      <c r="B301" s="21"/>
      <c r="C301" s="8"/>
      <c r="D301" s="8"/>
      <c r="E301" s="19"/>
    </row>
    <row r="302" customFormat="false" ht="15" hidden="false" customHeight="false" outlineLevel="0" collapsed="false">
      <c r="A302" s="8"/>
      <c r="B302" s="21"/>
      <c r="C302" s="8"/>
      <c r="D302" s="8"/>
      <c r="E302" s="19"/>
    </row>
    <row r="303" customFormat="false" ht="15" hidden="false" customHeight="false" outlineLevel="0" collapsed="false">
      <c r="A303" s="8"/>
      <c r="B303" s="21"/>
      <c r="C303" s="8"/>
      <c r="D303" s="8"/>
      <c r="E303" s="19"/>
    </row>
    <row r="304" customFormat="false" ht="15" hidden="false" customHeight="false" outlineLevel="0" collapsed="false">
      <c r="A304" s="8"/>
      <c r="B304" s="21"/>
      <c r="C304" s="8"/>
      <c r="D304" s="8"/>
      <c r="E304" s="19"/>
    </row>
    <row r="305" customFormat="false" ht="15" hidden="false" customHeight="false" outlineLevel="0" collapsed="false">
      <c r="A305" s="8"/>
      <c r="B305" s="21"/>
      <c r="C305" s="8"/>
      <c r="D305" s="8"/>
      <c r="E305" s="19"/>
    </row>
    <row r="306" customFormat="false" ht="15" hidden="false" customHeight="false" outlineLevel="0" collapsed="false">
      <c r="A306" s="8"/>
      <c r="B306" s="21"/>
      <c r="C306" s="8"/>
      <c r="D306" s="8"/>
      <c r="E306" s="19"/>
    </row>
    <row r="307" customFormat="false" ht="15" hidden="false" customHeight="false" outlineLevel="0" collapsed="false">
      <c r="A307" s="8"/>
      <c r="B307" s="21"/>
      <c r="C307" s="8"/>
      <c r="D307" s="8"/>
      <c r="E307" s="19"/>
    </row>
    <row r="308" customFormat="false" ht="15" hidden="false" customHeight="false" outlineLevel="0" collapsed="false">
      <c r="A308" s="8"/>
      <c r="B308" s="21"/>
      <c r="C308" s="8"/>
      <c r="D308" s="8"/>
      <c r="E308" s="19"/>
    </row>
    <row r="309" customFormat="false" ht="15" hidden="false" customHeight="false" outlineLevel="0" collapsed="false">
      <c r="A309" s="8"/>
      <c r="B309" s="21"/>
      <c r="C309" s="8"/>
      <c r="D309" s="8"/>
      <c r="E309" s="19"/>
    </row>
    <row r="310" customFormat="false" ht="15" hidden="false" customHeight="false" outlineLevel="0" collapsed="false">
      <c r="A310" s="8"/>
      <c r="B310" s="21"/>
      <c r="C310" s="8"/>
      <c r="D310" s="8"/>
      <c r="E310" s="19"/>
    </row>
    <row r="311" customFormat="false" ht="15" hidden="false" customHeight="false" outlineLevel="0" collapsed="false">
      <c r="A311" s="8"/>
      <c r="B311" s="21"/>
      <c r="C311" s="8"/>
      <c r="D311" s="8"/>
      <c r="E311" s="19"/>
    </row>
    <row r="312" customFormat="false" ht="15" hidden="false" customHeight="false" outlineLevel="0" collapsed="false">
      <c r="A312" s="8"/>
      <c r="B312" s="21"/>
      <c r="C312" s="8"/>
      <c r="D312" s="8"/>
      <c r="E312" s="19"/>
    </row>
    <row r="313" customFormat="false" ht="15" hidden="false" customHeight="false" outlineLevel="0" collapsed="false">
      <c r="A313" s="8"/>
      <c r="B313" s="21"/>
      <c r="C313" s="8"/>
      <c r="D313" s="8"/>
      <c r="E313" s="19"/>
    </row>
    <row r="314" customFormat="false" ht="15" hidden="false" customHeight="false" outlineLevel="0" collapsed="false">
      <c r="A314" s="8"/>
      <c r="B314" s="21"/>
      <c r="C314" s="8"/>
      <c r="D314" s="8"/>
      <c r="E314" s="19"/>
    </row>
    <row r="315" customFormat="false" ht="15" hidden="false" customHeight="false" outlineLevel="0" collapsed="false">
      <c r="A315" s="8"/>
      <c r="B315" s="21"/>
      <c r="C315" s="8"/>
      <c r="D315" s="8"/>
      <c r="E315" s="19"/>
    </row>
    <row r="316" customFormat="false" ht="15" hidden="false" customHeight="false" outlineLevel="0" collapsed="false">
      <c r="A316" s="8"/>
      <c r="B316" s="21"/>
      <c r="C316" s="8"/>
      <c r="D316" s="8"/>
      <c r="E316" s="19"/>
    </row>
    <row r="317" customFormat="false" ht="15" hidden="false" customHeight="false" outlineLevel="0" collapsed="false">
      <c r="A317" s="8"/>
      <c r="B317" s="21"/>
      <c r="C317" s="8"/>
      <c r="D317" s="8"/>
      <c r="E317" s="19"/>
    </row>
    <row r="318" customFormat="false" ht="15" hidden="false" customHeight="false" outlineLevel="0" collapsed="false">
      <c r="A318" s="8"/>
      <c r="B318" s="21"/>
      <c r="C318" s="8"/>
      <c r="D318" s="8"/>
      <c r="E318" s="19"/>
    </row>
    <row r="319" customFormat="false" ht="15" hidden="false" customHeight="false" outlineLevel="0" collapsed="false">
      <c r="A319" s="8"/>
      <c r="B319" s="21"/>
      <c r="C319" s="8"/>
      <c r="D319" s="8"/>
      <c r="E319" s="19"/>
    </row>
    <row r="320" customFormat="false" ht="15" hidden="false" customHeight="false" outlineLevel="0" collapsed="false">
      <c r="A320" s="8"/>
      <c r="B320" s="21"/>
      <c r="C320" s="8"/>
      <c r="D320" s="8"/>
      <c r="E320" s="19"/>
    </row>
    <row r="321" customFormat="false" ht="15" hidden="false" customHeight="false" outlineLevel="0" collapsed="false">
      <c r="A321" s="8"/>
      <c r="B321" s="21"/>
      <c r="C321" s="8"/>
      <c r="D321" s="8"/>
      <c r="E321" s="19"/>
    </row>
    <row r="322" customFormat="false" ht="15" hidden="false" customHeight="false" outlineLevel="0" collapsed="false">
      <c r="A322" s="8"/>
      <c r="B322" s="21"/>
      <c r="C322" s="8"/>
      <c r="D322" s="8"/>
      <c r="E322" s="19"/>
    </row>
    <row r="323" customFormat="false" ht="15" hidden="false" customHeight="false" outlineLevel="0" collapsed="false">
      <c r="A323" s="8"/>
      <c r="B323" s="21"/>
      <c r="C323" s="8"/>
      <c r="D323" s="8"/>
      <c r="E323" s="19"/>
    </row>
    <row r="324" customFormat="false" ht="15" hidden="false" customHeight="false" outlineLevel="0" collapsed="false">
      <c r="A324" s="8"/>
      <c r="B324" s="21"/>
      <c r="C324" s="8"/>
      <c r="D324" s="8"/>
      <c r="E324" s="19"/>
    </row>
    <row r="325" customFormat="false" ht="15" hidden="false" customHeight="false" outlineLevel="0" collapsed="false">
      <c r="A325" s="8"/>
      <c r="B325" s="21"/>
      <c r="C325" s="8"/>
      <c r="D325" s="8"/>
      <c r="E325" s="19"/>
    </row>
    <row r="326" customFormat="false" ht="15" hidden="false" customHeight="false" outlineLevel="0" collapsed="false">
      <c r="A326" s="8"/>
      <c r="B326" s="21"/>
      <c r="C326" s="8"/>
      <c r="D326" s="8"/>
      <c r="E326" s="19"/>
    </row>
    <row r="327" customFormat="false" ht="15" hidden="false" customHeight="false" outlineLevel="0" collapsed="false">
      <c r="A327" s="8"/>
      <c r="B327" s="21"/>
      <c r="C327" s="8"/>
      <c r="D327" s="8"/>
      <c r="E327" s="19"/>
    </row>
    <row r="328" customFormat="false" ht="15" hidden="false" customHeight="false" outlineLevel="0" collapsed="false">
      <c r="A328" s="8"/>
      <c r="B328" s="21"/>
      <c r="C328" s="8"/>
      <c r="D328" s="8"/>
      <c r="E328" s="19"/>
    </row>
    <row r="329" customFormat="false" ht="15" hidden="false" customHeight="false" outlineLevel="0" collapsed="false">
      <c r="A329" s="8"/>
      <c r="B329" s="21"/>
      <c r="C329" s="8"/>
      <c r="D329" s="8"/>
      <c r="E329" s="19"/>
    </row>
    <row r="330" customFormat="false" ht="15" hidden="false" customHeight="false" outlineLevel="0" collapsed="false">
      <c r="A330" s="8"/>
      <c r="B330" s="21"/>
      <c r="C330" s="8"/>
      <c r="D330" s="8"/>
      <c r="E330" s="19"/>
    </row>
    <row r="331" customFormat="false" ht="15" hidden="false" customHeight="false" outlineLevel="0" collapsed="false">
      <c r="A331" s="8"/>
      <c r="B331" s="21"/>
      <c r="C331" s="8"/>
      <c r="D331" s="8"/>
      <c r="E331" s="19"/>
    </row>
    <row r="332" customFormat="false" ht="15" hidden="false" customHeight="false" outlineLevel="0" collapsed="false">
      <c r="A332" s="8"/>
      <c r="B332" s="21"/>
      <c r="C332" s="8"/>
      <c r="D332" s="8"/>
      <c r="E332" s="19"/>
    </row>
    <row r="333" customFormat="false" ht="15" hidden="false" customHeight="false" outlineLevel="0" collapsed="false">
      <c r="A333" s="8"/>
      <c r="B333" s="21"/>
      <c r="C333" s="8"/>
      <c r="D333" s="8"/>
      <c r="E333" s="19"/>
    </row>
    <row r="334" customFormat="false" ht="15" hidden="false" customHeight="false" outlineLevel="0" collapsed="false">
      <c r="A334" s="8"/>
      <c r="B334" s="21"/>
      <c r="C334" s="8"/>
      <c r="D334" s="8"/>
      <c r="E334" s="19"/>
    </row>
    <row r="335" customFormat="false" ht="15" hidden="false" customHeight="false" outlineLevel="0" collapsed="false">
      <c r="A335" s="8"/>
      <c r="B335" s="21"/>
      <c r="C335" s="8"/>
      <c r="D335" s="8"/>
      <c r="E335" s="19"/>
    </row>
    <row r="336" customFormat="false" ht="15" hidden="false" customHeight="false" outlineLevel="0" collapsed="false">
      <c r="A336" s="8"/>
      <c r="B336" s="21"/>
      <c r="C336" s="8"/>
      <c r="D336" s="8"/>
      <c r="E336" s="19"/>
    </row>
    <row r="337" customFormat="false" ht="15" hidden="false" customHeight="false" outlineLevel="0" collapsed="false">
      <c r="A337" s="8"/>
      <c r="B337" s="21"/>
      <c r="C337" s="8"/>
      <c r="D337" s="8"/>
      <c r="E337" s="19"/>
    </row>
    <row r="338" customFormat="false" ht="15" hidden="false" customHeight="false" outlineLevel="0" collapsed="false">
      <c r="A338" s="8"/>
      <c r="B338" s="21"/>
      <c r="C338" s="8"/>
      <c r="D338" s="8"/>
      <c r="E338" s="19"/>
    </row>
    <row r="339" customFormat="false" ht="15" hidden="false" customHeight="false" outlineLevel="0" collapsed="false">
      <c r="A339" s="8"/>
      <c r="B339" s="21"/>
      <c r="C339" s="8"/>
      <c r="D339" s="8"/>
      <c r="E339" s="19"/>
    </row>
    <row r="340" customFormat="false" ht="15" hidden="false" customHeight="false" outlineLevel="0" collapsed="false">
      <c r="A340" s="8"/>
      <c r="B340" s="21"/>
      <c r="C340" s="8"/>
      <c r="D340" s="8"/>
      <c r="E340" s="19"/>
    </row>
    <row r="341" customFormat="false" ht="15" hidden="false" customHeight="false" outlineLevel="0" collapsed="false">
      <c r="A341" s="8"/>
      <c r="B341" s="21"/>
      <c r="C341" s="8"/>
      <c r="D341" s="8"/>
      <c r="E341" s="19"/>
    </row>
    <row r="342" customFormat="false" ht="15" hidden="false" customHeight="false" outlineLevel="0" collapsed="false">
      <c r="A342" s="8"/>
      <c r="B342" s="21"/>
      <c r="C342" s="8"/>
      <c r="D342" s="8"/>
      <c r="E342" s="19"/>
    </row>
    <row r="343" customFormat="false" ht="15" hidden="false" customHeight="false" outlineLevel="0" collapsed="false">
      <c r="A343" s="8"/>
      <c r="B343" s="21"/>
      <c r="C343" s="8"/>
      <c r="D343" s="8"/>
      <c r="E343" s="19"/>
    </row>
    <row r="344" customFormat="false" ht="15" hidden="false" customHeight="false" outlineLevel="0" collapsed="false">
      <c r="A344" s="8"/>
      <c r="B344" s="21"/>
      <c r="C344" s="8"/>
      <c r="D344" s="8"/>
      <c r="E344" s="19"/>
    </row>
    <row r="345" customFormat="false" ht="15" hidden="false" customHeight="false" outlineLevel="0" collapsed="false">
      <c r="A345" s="8"/>
      <c r="B345" s="21"/>
      <c r="C345" s="8"/>
      <c r="D345" s="8"/>
      <c r="E345" s="19"/>
    </row>
    <row r="346" customFormat="false" ht="15" hidden="false" customHeight="false" outlineLevel="0" collapsed="false">
      <c r="A346" s="8"/>
      <c r="B346" s="21"/>
      <c r="C346" s="8"/>
      <c r="D346" s="8"/>
      <c r="E346" s="19"/>
    </row>
    <row r="347" customFormat="false" ht="15" hidden="false" customHeight="false" outlineLevel="0" collapsed="false">
      <c r="A347" s="8"/>
      <c r="B347" s="21"/>
      <c r="C347" s="8"/>
      <c r="D347" s="8"/>
      <c r="E347" s="19"/>
    </row>
    <row r="348" customFormat="false" ht="15" hidden="false" customHeight="false" outlineLevel="0" collapsed="false">
      <c r="A348" s="8"/>
      <c r="B348" s="21"/>
      <c r="C348" s="8"/>
      <c r="D348" s="8"/>
      <c r="E348" s="19"/>
    </row>
    <row r="349" customFormat="false" ht="15" hidden="false" customHeight="false" outlineLevel="0" collapsed="false">
      <c r="A349" s="8"/>
      <c r="B349" s="21"/>
      <c r="C349" s="8"/>
      <c r="D349" s="8"/>
      <c r="E349" s="19"/>
    </row>
    <row r="350" customFormat="false" ht="15" hidden="false" customHeight="false" outlineLevel="0" collapsed="false">
      <c r="A350" s="8"/>
      <c r="B350" s="21"/>
      <c r="C350" s="8"/>
      <c r="D350" s="8"/>
      <c r="E350" s="19"/>
    </row>
    <row r="351" customFormat="false" ht="15" hidden="false" customHeight="false" outlineLevel="0" collapsed="false">
      <c r="A351" s="8"/>
      <c r="B351" s="21"/>
      <c r="C351" s="8"/>
      <c r="D351" s="8"/>
      <c r="E351" s="19"/>
    </row>
    <row r="352" customFormat="false" ht="15" hidden="false" customHeight="false" outlineLevel="0" collapsed="false">
      <c r="A352" s="8"/>
      <c r="B352" s="21"/>
      <c r="C352" s="8"/>
      <c r="D352" s="8"/>
      <c r="E352" s="19"/>
    </row>
    <row r="353" customFormat="false" ht="15" hidden="false" customHeight="false" outlineLevel="0" collapsed="false">
      <c r="A353" s="8"/>
      <c r="B353" s="21"/>
      <c r="C353" s="8"/>
      <c r="D353" s="8"/>
      <c r="E353" s="19"/>
    </row>
    <row r="354" customFormat="false" ht="15" hidden="false" customHeight="false" outlineLevel="0" collapsed="false">
      <c r="A354" s="8"/>
      <c r="B354" s="21"/>
      <c r="C354" s="8"/>
      <c r="D354" s="8"/>
      <c r="E354" s="19"/>
    </row>
    <row r="355" customFormat="false" ht="15" hidden="false" customHeight="false" outlineLevel="0" collapsed="false">
      <c r="A355" s="8"/>
      <c r="B355" s="21"/>
      <c r="C355" s="8"/>
      <c r="D355" s="8"/>
      <c r="E355" s="19"/>
    </row>
    <row r="356" customFormat="false" ht="15" hidden="false" customHeight="false" outlineLevel="0" collapsed="false">
      <c r="A356" s="8"/>
      <c r="B356" s="21"/>
      <c r="C356" s="8"/>
      <c r="D356" s="8"/>
      <c r="E356" s="19"/>
    </row>
    <row r="357" customFormat="false" ht="15" hidden="false" customHeight="false" outlineLevel="0" collapsed="false">
      <c r="A357" s="8"/>
      <c r="B357" s="21"/>
      <c r="C357" s="8"/>
      <c r="D357" s="8"/>
      <c r="E357" s="19"/>
    </row>
    <row r="358" customFormat="false" ht="15" hidden="false" customHeight="false" outlineLevel="0" collapsed="false">
      <c r="A358" s="8"/>
      <c r="B358" s="21"/>
      <c r="C358" s="8"/>
      <c r="D358" s="8"/>
      <c r="E358" s="19"/>
    </row>
    <row r="359" customFormat="false" ht="15" hidden="false" customHeight="false" outlineLevel="0" collapsed="false">
      <c r="A359" s="8"/>
      <c r="B359" s="21"/>
      <c r="C359" s="8"/>
      <c r="D359" s="8"/>
      <c r="E359" s="19"/>
    </row>
    <row r="360" customFormat="false" ht="15" hidden="false" customHeight="false" outlineLevel="0" collapsed="false">
      <c r="A360" s="8"/>
      <c r="B360" s="21"/>
      <c r="C360" s="8"/>
      <c r="D360" s="8"/>
      <c r="E360" s="19"/>
    </row>
    <row r="361" customFormat="false" ht="15" hidden="false" customHeight="false" outlineLevel="0" collapsed="false">
      <c r="A361" s="8"/>
      <c r="B361" s="21"/>
      <c r="C361" s="8"/>
      <c r="D361" s="8"/>
      <c r="E361" s="19"/>
    </row>
    <row r="362" customFormat="false" ht="15" hidden="false" customHeight="false" outlineLevel="0" collapsed="false">
      <c r="A362" s="8"/>
      <c r="B362" s="21"/>
      <c r="C362" s="8"/>
      <c r="D362" s="8"/>
      <c r="E362" s="19"/>
    </row>
    <row r="363" customFormat="false" ht="15" hidden="false" customHeight="false" outlineLevel="0" collapsed="false">
      <c r="A363" s="8"/>
      <c r="B363" s="21"/>
      <c r="C363" s="8"/>
      <c r="D363" s="8"/>
      <c r="E363" s="19"/>
    </row>
    <row r="364" customFormat="false" ht="15" hidden="false" customHeight="false" outlineLevel="0" collapsed="false">
      <c r="A364" s="8"/>
      <c r="B364" s="21"/>
      <c r="C364" s="8"/>
      <c r="D364" s="8"/>
      <c r="E364" s="19"/>
    </row>
    <row r="365" customFormat="false" ht="15" hidden="false" customHeight="false" outlineLevel="0" collapsed="false">
      <c r="A365" s="8"/>
      <c r="B365" s="21"/>
      <c r="C365" s="8"/>
      <c r="D365" s="8"/>
      <c r="E365" s="19"/>
    </row>
    <row r="366" customFormat="false" ht="15" hidden="false" customHeight="false" outlineLevel="0" collapsed="false">
      <c r="A366" s="8"/>
      <c r="B366" s="21"/>
      <c r="C366" s="8"/>
      <c r="D366" s="8"/>
      <c r="E366" s="19"/>
    </row>
    <row r="367" customFormat="false" ht="15" hidden="false" customHeight="false" outlineLevel="0" collapsed="false">
      <c r="A367" s="8"/>
      <c r="B367" s="21"/>
      <c r="C367" s="8"/>
      <c r="D367" s="8"/>
      <c r="E367" s="19"/>
    </row>
    <row r="368" customFormat="false" ht="15" hidden="false" customHeight="false" outlineLevel="0" collapsed="false">
      <c r="A368" s="8"/>
      <c r="B368" s="21"/>
      <c r="C368" s="8"/>
      <c r="D368" s="8"/>
      <c r="E368" s="19"/>
    </row>
    <row r="369" customFormat="false" ht="15" hidden="false" customHeight="false" outlineLevel="0" collapsed="false">
      <c r="A369" s="8"/>
      <c r="B369" s="21"/>
      <c r="C369" s="8"/>
      <c r="D369" s="8"/>
      <c r="E369" s="19"/>
    </row>
    <row r="370" customFormat="false" ht="15" hidden="false" customHeight="false" outlineLevel="0" collapsed="false">
      <c r="A370" s="8"/>
      <c r="B370" s="21"/>
      <c r="C370" s="8"/>
      <c r="D370" s="8"/>
      <c r="E370" s="19"/>
    </row>
    <row r="371" customFormat="false" ht="15" hidden="false" customHeight="false" outlineLevel="0" collapsed="false">
      <c r="A371" s="8"/>
      <c r="B371" s="21"/>
      <c r="C371" s="8"/>
      <c r="D371" s="8"/>
      <c r="E371" s="19"/>
    </row>
    <row r="372" customFormat="false" ht="15" hidden="false" customHeight="false" outlineLevel="0" collapsed="false">
      <c r="A372" s="8"/>
      <c r="B372" s="21"/>
      <c r="C372" s="8"/>
      <c r="D372" s="8"/>
      <c r="E372" s="19"/>
    </row>
    <row r="373" customFormat="false" ht="15" hidden="false" customHeight="false" outlineLevel="0" collapsed="false">
      <c r="A373" s="8"/>
      <c r="B373" s="21"/>
      <c r="C373" s="8"/>
      <c r="D373" s="8"/>
      <c r="E373" s="19"/>
    </row>
    <row r="374" customFormat="false" ht="15" hidden="false" customHeight="false" outlineLevel="0" collapsed="false">
      <c r="A374" s="8"/>
      <c r="B374" s="21"/>
      <c r="C374" s="8"/>
      <c r="D374" s="8"/>
      <c r="E374" s="19"/>
    </row>
    <row r="375" customFormat="false" ht="15" hidden="false" customHeight="false" outlineLevel="0" collapsed="false">
      <c r="A375" s="8"/>
      <c r="B375" s="21"/>
      <c r="C375" s="8"/>
      <c r="D375" s="8"/>
      <c r="E375" s="19"/>
    </row>
    <row r="376" customFormat="false" ht="15" hidden="false" customHeight="false" outlineLevel="0" collapsed="false">
      <c r="A376" s="8"/>
      <c r="B376" s="21"/>
      <c r="C376" s="8"/>
      <c r="D376" s="8"/>
      <c r="E376" s="19"/>
    </row>
    <row r="377" customFormat="false" ht="15" hidden="false" customHeight="false" outlineLevel="0" collapsed="false">
      <c r="A377" s="8"/>
      <c r="B377" s="21"/>
      <c r="C377" s="8"/>
      <c r="D377" s="8"/>
      <c r="E377" s="19"/>
    </row>
    <row r="378" customFormat="false" ht="15" hidden="false" customHeight="false" outlineLevel="0" collapsed="false">
      <c r="A378" s="8"/>
      <c r="B378" s="21"/>
      <c r="C378" s="8"/>
      <c r="D378" s="8"/>
      <c r="E378" s="19"/>
    </row>
    <row r="379" customFormat="false" ht="15" hidden="false" customHeight="false" outlineLevel="0" collapsed="false">
      <c r="A379" s="8"/>
      <c r="B379" s="21"/>
      <c r="C379" s="8"/>
      <c r="D379" s="8"/>
      <c r="E379" s="19"/>
    </row>
    <row r="380" customFormat="false" ht="15" hidden="false" customHeight="false" outlineLevel="0" collapsed="false">
      <c r="A380" s="8"/>
      <c r="B380" s="21"/>
      <c r="C380" s="8"/>
      <c r="D380" s="8"/>
      <c r="E380" s="19"/>
    </row>
    <row r="381" customFormat="false" ht="15" hidden="false" customHeight="false" outlineLevel="0" collapsed="false">
      <c r="A381" s="8"/>
      <c r="B381" s="21"/>
      <c r="C381" s="8"/>
      <c r="D381" s="8"/>
      <c r="E381" s="19"/>
    </row>
    <row r="382" customFormat="false" ht="15" hidden="false" customHeight="false" outlineLevel="0" collapsed="false">
      <c r="A382" s="8"/>
      <c r="B382" s="21"/>
      <c r="C382" s="8"/>
      <c r="D382" s="8"/>
      <c r="E382" s="19"/>
    </row>
    <row r="383" customFormat="false" ht="15" hidden="false" customHeight="false" outlineLevel="0" collapsed="false">
      <c r="A383" s="8"/>
      <c r="B383" s="21"/>
      <c r="C383" s="8"/>
      <c r="D383" s="8"/>
      <c r="E383" s="19"/>
    </row>
    <row r="384" customFormat="false" ht="15" hidden="false" customHeight="false" outlineLevel="0" collapsed="false">
      <c r="A384" s="8"/>
      <c r="B384" s="21"/>
      <c r="C384" s="8"/>
      <c r="D384" s="8"/>
      <c r="E384" s="19"/>
    </row>
    <row r="385" customFormat="false" ht="15" hidden="false" customHeight="false" outlineLevel="0" collapsed="false">
      <c r="A385" s="8"/>
      <c r="B385" s="21"/>
      <c r="C385" s="8"/>
      <c r="D385" s="8"/>
      <c r="E385" s="19"/>
    </row>
    <row r="386" customFormat="false" ht="15" hidden="false" customHeight="false" outlineLevel="0" collapsed="false">
      <c r="A386" s="8"/>
      <c r="B386" s="21"/>
      <c r="C386" s="8"/>
      <c r="D386" s="8"/>
      <c r="E386" s="19"/>
    </row>
    <row r="387" customFormat="false" ht="15" hidden="false" customHeight="false" outlineLevel="0" collapsed="false">
      <c r="A387" s="8"/>
      <c r="B387" s="21"/>
      <c r="C387" s="8"/>
      <c r="D387" s="8"/>
      <c r="E387" s="19"/>
    </row>
    <row r="388" customFormat="false" ht="15" hidden="false" customHeight="false" outlineLevel="0" collapsed="false">
      <c r="A388" s="8"/>
      <c r="B388" s="21"/>
      <c r="C388" s="8"/>
      <c r="D388" s="8"/>
      <c r="E388" s="19"/>
    </row>
    <row r="389" customFormat="false" ht="15" hidden="false" customHeight="false" outlineLevel="0" collapsed="false">
      <c r="A389" s="8"/>
      <c r="B389" s="21"/>
      <c r="C389" s="8"/>
      <c r="D389" s="8"/>
      <c r="E389" s="19"/>
    </row>
    <row r="390" customFormat="false" ht="15" hidden="false" customHeight="false" outlineLevel="0" collapsed="false">
      <c r="A390" s="8"/>
      <c r="B390" s="21"/>
      <c r="C390" s="8"/>
      <c r="D390" s="8"/>
      <c r="E390" s="19"/>
    </row>
    <row r="391" customFormat="false" ht="15" hidden="false" customHeight="false" outlineLevel="0" collapsed="false">
      <c r="A391" s="8"/>
      <c r="B391" s="21"/>
      <c r="C391" s="8"/>
      <c r="D391" s="8"/>
      <c r="E391" s="19"/>
    </row>
    <row r="392" customFormat="false" ht="15" hidden="false" customHeight="false" outlineLevel="0" collapsed="false">
      <c r="A392" s="8"/>
      <c r="B392" s="21"/>
      <c r="C392" s="8"/>
      <c r="D392" s="8"/>
      <c r="E392" s="19"/>
    </row>
    <row r="393" customFormat="false" ht="15" hidden="false" customHeight="false" outlineLevel="0" collapsed="false">
      <c r="A393" s="8"/>
      <c r="B393" s="21"/>
      <c r="C393" s="8"/>
      <c r="D393" s="8"/>
      <c r="E393" s="19"/>
    </row>
    <row r="394" customFormat="false" ht="15" hidden="false" customHeight="false" outlineLevel="0" collapsed="false">
      <c r="A394" s="8"/>
      <c r="B394" s="21"/>
      <c r="C394" s="8"/>
      <c r="D394" s="8"/>
      <c r="E394" s="19"/>
    </row>
    <row r="395" customFormat="false" ht="15" hidden="false" customHeight="false" outlineLevel="0" collapsed="false">
      <c r="A395" s="8"/>
      <c r="B395" s="21"/>
      <c r="C395" s="8"/>
      <c r="D395" s="8"/>
      <c r="E395" s="19"/>
    </row>
    <row r="396" customFormat="false" ht="15" hidden="false" customHeight="false" outlineLevel="0" collapsed="false">
      <c r="A396" s="8"/>
      <c r="B396" s="21"/>
      <c r="C396" s="8"/>
      <c r="D396" s="8"/>
      <c r="E396" s="19"/>
    </row>
    <row r="397" customFormat="false" ht="15" hidden="false" customHeight="false" outlineLevel="0" collapsed="false">
      <c r="A397" s="8"/>
      <c r="B397" s="21"/>
      <c r="C397" s="8"/>
      <c r="D397" s="8"/>
      <c r="E397" s="19"/>
    </row>
    <row r="398" customFormat="false" ht="15" hidden="false" customHeight="false" outlineLevel="0" collapsed="false">
      <c r="A398" s="8"/>
      <c r="B398" s="21"/>
      <c r="C398" s="8"/>
      <c r="D398" s="8"/>
      <c r="E398" s="19"/>
    </row>
    <row r="399" customFormat="false" ht="15" hidden="false" customHeight="false" outlineLevel="0" collapsed="false">
      <c r="A399" s="8"/>
      <c r="B399" s="21"/>
      <c r="C399" s="8"/>
      <c r="D399" s="8"/>
      <c r="E399" s="19"/>
    </row>
    <row r="400" customFormat="false" ht="15" hidden="false" customHeight="false" outlineLevel="0" collapsed="false">
      <c r="A400" s="8"/>
      <c r="B400" s="21"/>
      <c r="C400" s="8"/>
      <c r="D400" s="8"/>
      <c r="E400" s="19"/>
    </row>
    <row r="401" customFormat="false" ht="15" hidden="false" customHeight="false" outlineLevel="0" collapsed="false">
      <c r="A401" s="8"/>
      <c r="B401" s="21"/>
      <c r="C401" s="8"/>
      <c r="D401" s="8"/>
      <c r="E401" s="19"/>
    </row>
    <row r="402" customFormat="false" ht="15" hidden="false" customHeight="false" outlineLevel="0" collapsed="false">
      <c r="A402" s="8"/>
      <c r="B402" s="21"/>
      <c r="C402" s="8"/>
      <c r="D402" s="8"/>
      <c r="E402" s="19"/>
    </row>
    <row r="403" customFormat="false" ht="15" hidden="false" customHeight="false" outlineLevel="0" collapsed="false">
      <c r="A403" s="8"/>
      <c r="B403" s="21"/>
      <c r="C403" s="8"/>
      <c r="D403" s="8"/>
      <c r="E403" s="19"/>
    </row>
    <row r="404" customFormat="false" ht="15" hidden="false" customHeight="false" outlineLevel="0" collapsed="false">
      <c r="A404" s="8"/>
      <c r="B404" s="21"/>
      <c r="C404" s="8"/>
      <c r="D404" s="8"/>
      <c r="E404" s="19"/>
    </row>
    <row r="405" customFormat="false" ht="15" hidden="false" customHeight="false" outlineLevel="0" collapsed="false">
      <c r="A405" s="8"/>
      <c r="B405" s="21"/>
      <c r="C405" s="8"/>
      <c r="D405" s="8"/>
      <c r="E405" s="19"/>
    </row>
    <row r="406" customFormat="false" ht="15" hidden="false" customHeight="false" outlineLevel="0" collapsed="false">
      <c r="A406" s="8"/>
      <c r="B406" s="21"/>
      <c r="C406" s="8"/>
      <c r="D406" s="8"/>
      <c r="E406" s="19"/>
    </row>
    <row r="407" customFormat="false" ht="15" hidden="false" customHeight="false" outlineLevel="0" collapsed="false">
      <c r="A407" s="8"/>
      <c r="B407" s="21"/>
      <c r="C407" s="8"/>
      <c r="D407" s="8"/>
      <c r="E407" s="19"/>
    </row>
    <row r="408" customFormat="false" ht="15" hidden="false" customHeight="false" outlineLevel="0" collapsed="false">
      <c r="A408" s="8"/>
      <c r="B408" s="21"/>
      <c r="C408" s="8"/>
      <c r="D408" s="8"/>
      <c r="E408" s="19"/>
    </row>
    <row r="409" customFormat="false" ht="15" hidden="false" customHeight="false" outlineLevel="0" collapsed="false">
      <c r="A409" s="8"/>
      <c r="B409" s="21"/>
      <c r="C409" s="8"/>
      <c r="D409" s="8"/>
      <c r="E409" s="19"/>
    </row>
    <row r="410" customFormat="false" ht="15" hidden="false" customHeight="false" outlineLevel="0" collapsed="false">
      <c r="A410" s="8"/>
      <c r="B410" s="21"/>
      <c r="C410" s="8"/>
      <c r="D410" s="8"/>
      <c r="E410" s="19"/>
    </row>
    <row r="411" customFormat="false" ht="15" hidden="false" customHeight="false" outlineLevel="0" collapsed="false">
      <c r="A411" s="8"/>
      <c r="B411" s="21"/>
      <c r="C411" s="8"/>
      <c r="D411" s="8"/>
      <c r="E411" s="19"/>
    </row>
    <row r="412" customFormat="false" ht="15" hidden="false" customHeight="false" outlineLevel="0" collapsed="false">
      <c r="A412" s="8"/>
      <c r="B412" s="21"/>
      <c r="C412" s="8"/>
      <c r="D412" s="8"/>
      <c r="E412" s="19"/>
    </row>
    <row r="413" customFormat="false" ht="15" hidden="false" customHeight="false" outlineLevel="0" collapsed="false">
      <c r="A413" s="8"/>
      <c r="B413" s="21"/>
      <c r="C413" s="8"/>
      <c r="D413" s="8"/>
      <c r="E413" s="19"/>
    </row>
    <row r="414" customFormat="false" ht="15" hidden="false" customHeight="false" outlineLevel="0" collapsed="false">
      <c r="A414" s="8"/>
      <c r="B414" s="21"/>
      <c r="C414" s="8"/>
      <c r="D414" s="8"/>
      <c r="E414" s="19"/>
    </row>
    <row r="415" customFormat="false" ht="15" hidden="false" customHeight="false" outlineLevel="0" collapsed="false">
      <c r="A415" s="8"/>
      <c r="B415" s="21"/>
      <c r="C415" s="8"/>
      <c r="D415" s="8"/>
      <c r="E415" s="19"/>
    </row>
    <row r="416" customFormat="false" ht="15" hidden="false" customHeight="false" outlineLevel="0" collapsed="false">
      <c r="A416" s="8"/>
      <c r="B416" s="21"/>
      <c r="C416" s="8"/>
      <c r="D416" s="8"/>
      <c r="E416" s="19"/>
    </row>
    <row r="417" customFormat="false" ht="15" hidden="false" customHeight="false" outlineLevel="0" collapsed="false">
      <c r="A417" s="8"/>
      <c r="B417" s="21"/>
      <c r="C417" s="8"/>
      <c r="D417" s="8"/>
      <c r="E417" s="19"/>
    </row>
    <row r="418" customFormat="false" ht="15" hidden="false" customHeight="false" outlineLevel="0" collapsed="false">
      <c r="A418" s="8"/>
      <c r="B418" s="21"/>
      <c r="C418" s="8"/>
      <c r="D418" s="8"/>
      <c r="E418" s="19"/>
    </row>
    <row r="419" customFormat="false" ht="15" hidden="false" customHeight="false" outlineLevel="0" collapsed="false">
      <c r="A419" s="8"/>
      <c r="B419" s="21"/>
      <c r="C419" s="8"/>
      <c r="D419" s="8"/>
      <c r="E419" s="19"/>
    </row>
    <row r="420" customFormat="false" ht="15" hidden="false" customHeight="false" outlineLevel="0" collapsed="false">
      <c r="A420" s="8"/>
      <c r="B420" s="21"/>
      <c r="C420" s="8"/>
      <c r="D420" s="8"/>
      <c r="E420" s="19"/>
    </row>
    <row r="421" customFormat="false" ht="15" hidden="false" customHeight="false" outlineLevel="0" collapsed="false">
      <c r="A421" s="8"/>
      <c r="B421" s="21"/>
      <c r="C421" s="8"/>
      <c r="D421" s="8"/>
      <c r="E421" s="19"/>
    </row>
    <row r="422" customFormat="false" ht="15" hidden="false" customHeight="false" outlineLevel="0" collapsed="false">
      <c r="A422" s="8"/>
      <c r="B422" s="21"/>
      <c r="C422" s="8"/>
      <c r="D422" s="8"/>
      <c r="E422" s="19"/>
    </row>
    <row r="423" customFormat="false" ht="15" hidden="false" customHeight="false" outlineLevel="0" collapsed="false">
      <c r="A423" s="8"/>
      <c r="B423" s="21"/>
      <c r="C423" s="8"/>
      <c r="D423" s="8"/>
      <c r="E423" s="19"/>
    </row>
    <row r="424" customFormat="false" ht="15" hidden="false" customHeight="false" outlineLevel="0" collapsed="false">
      <c r="A424" s="8"/>
      <c r="B424" s="21"/>
      <c r="C424" s="8"/>
      <c r="D424" s="8"/>
      <c r="E424" s="19"/>
    </row>
    <row r="425" customFormat="false" ht="15" hidden="false" customHeight="false" outlineLevel="0" collapsed="false">
      <c r="A425" s="8"/>
      <c r="B425" s="21"/>
      <c r="C425" s="8"/>
      <c r="D425" s="8"/>
      <c r="E425" s="19"/>
    </row>
    <row r="426" customFormat="false" ht="15" hidden="false" customHeight="false" outlineLevel="0" collapsed="false">
      <c r="A426" s="8"/>
      <c r="B426" s="21"/>
      <c r="C426" s="8"/>
      <c r="D426" s="8"/>
      <c r="E426" s="19"/>
    </row>
    <row r="427" customFormat="false" ht="15" hidden="false" customHeight="false" outlineLevel="0" collapsed="false">
      <c r="A427" s="8"/>
      <c r="B427" s="21"/>
      <c r="C427" s="8"/>
      <c r="D427" s="8"/>
      <c r="E427" s="19"/>
    </row>
    <row r="428" customFormat="false" ht="15" hidden="false" customHeight="false" outlineLevel="0" collapsed="false">
      <c r="A428" s="8"/>
      <c r="B428" s="21"/>
      <c r="C428" s="8"/>
      <c r="D428" s="8"/>
      <c r="E428" s="19"/>
    </row>
    <row r="429" customFormat="false" ht="15" hidden="false" customHeight="false" outlineLevel="0" collapsed="false">
      <c r="A429" s="8"/>
      <c r="B429" s="21"/>
      <c r="C429" s="8"/>
      <c r="D429" s="8"/>
      <c r="E429" s="19"/>
    </row>
    <row r="430" customFormat="false" ht="15" hidden="false" customHeight="false" outlineLevel="0" collapsed="false">
      <c r="A430" s="8"/>
      <c r="B430" s="21"/>
      <c r="C430" s="8"/>
      <c r="D430" s="8"/>
      <c r="E430" s="19"/>
    </row>
    <row r="431" customFormat="false" ht="15" hidden="false" customHeight="false" outlineLevel="0" collapsed="false">
      <c r="A431" s="8"/>
      <c r="B431" s="21"/>
      <c r="C431" s="8"/>
      <c r="D431" s="8"/>
      <c r="E431" s="19"/>
    </row>
    <row r="432" customFormat="false" ht="15" hidden="false" customHeight="false" outlineLevel="0" collapsed="false">
      <c r="A432" s="8"/>
      <c r="B432" s="21"/>
      <c r="C432" s="8"/>
      <c r="D432" s="8"/>
      <c r="E432" s="19"/>
    </row>
    <row r="433" customFormat="false" ht="15" hidden="false" customHeight="false" outlineLevel="0" collapsed="false">
      <c r="A433" s="8"/>
      <c r="B433" s="21"/>
      <c r="C433" s="8"/>
      <c r="D433" s="8"/>
      <c r="E433" s="19"/>
    </row>
    <row r="434" customFormat="false" ht="15" hidden="false" customHeight="false" outlineLevel="0" collapsed="false">
      <c r="A434" s="8"/>
      <c r="B434" s="21"/>
      <c r="C434" s="8"/>
      <c r="D434" s="8"/>
      <c r="E434" s="19"/>
    </row>
    <row r="435" customFormat="false" ht="15" hidden="false" customHeight="false" outlineLevel="0" collapsed="false">
      <c r="A435" s="8"/>
      <c r="B435" s="21"/>
      <c r="C435" s="8"/>
      <c r="D435" s="8"/>
      <c r="E435" s="19"/>
    </row>
    <row r="436" customFormat="false" ht="15" hidden="false" customHeight="false" outlineLevel="0" collapsed="false">
      <c r="A436" s="8"/>
      <c r="B436" s="21"/>
      <c r="C436" s="8"/>
      <c r="D436" s="8"/>
      <c r="E436" s="19"/>
    </row>
    <row r="437" customFormat="false" ht="15" hidden="false" customHeight="false" outlineLevel="0" collapsed="false">
      <c r="A437" s="8"/>
      <c r="B437" s="21"/>
      <c r="C437" s="8"/>
      <c r="D437" s="8"/>
      <c r="E437" s="19"/>
    </row>
    <row r="438" customFormat="false" ht="15" hidden="false" customHeight="false" outlineLevel="0" collapsed="false">
      <c r="A438" s="8"/>
      <c r="B438" s="21"/>
      <c r="C438" s="8"/>
      <c r="D438" s="8"/>
      <c r="E438" s="19"/>
    </row>
    <row r="439" customFormat="false" ht="15" hidden="false" customHeight="false" outlineLevel="0" collapsed="false">
      <c r="A439" s="8"/>
      <c r="B439" s="21"/>
      <c r="C439" s="8"/>
      <c r="D439" s="8"/>
      <c r="E439" s="19"/>
    </row>
    <row r="440" customFormat="false" ht="15" hidden="false" customHeight="false" outlineLevel="0" collapsed="false">
      <c r="A440" s="8"/>
      <c r="B440" s="21"/>
      <c r="C440" s="8"/>
      <c r="D440" s="8"/>
      <c r="E440" s="19"/>
    </row>
    <row r="441" customFormat="false" ht="15" hidden="false" customHeight="false" outlineLevel="0" collapsed="false">
      <c r="A441" s="8"/>
      <c r="B441" s="21"/>
      <c r="C441" s="8"/>
      <c r="D441" s="8"/>
      <c r="E441" s="19"/>
    </row>
    <row r="442" customFormat="false" ht="15" hidden="false" customHeight="false" outlineLevel="0" collapsed="false">
      <c r="A442" s="8"/>
      <c r="B442" s="21"/>
      <c r="C442" s="8"/>
      <c r="D442" s="8"/>
      <c r="E442" s="19"/>
    </row>
    <row r="443" customFormat="false" ht="15" hidden="false" customHeight="false" outlineLevel="0" collapsed="false">
      <c r="A443" s="8"/>
      <c r="B443" s="21"/>
      <c r="C443" s="8"/>
      <c r="D443" s="8"/>
      <c r="E443" s="19"/>
    </row>
    <row r="444" customFormat="false" ht="15" hidden="false" customHeight="false" outlineLevel="0" collapsed="false">
      <c r="A444" s="8"/>
      <c r="B444" s="21"/>
      <c r="C444" s="8"/>
      <c r="D444" s="8"/>
      <c r="E444" s="19"/>
    </row>
    <row r="445" customFormat="false" ht="15" hidden="false" customHeight="false" outlineLevel="0" collapsed="false">
      <c r="A445" s="8"/>
      <c r="B445" s="21"/>
      <c r="C445" s="8"/>
      <c r="D445" s="8"/>
      <c r="E445" s="19"/>
    </row>
    <row r="446" customFormat="false" ht="15" hidden="false" customHeight="false" outlineLevel="0" collapsed="false">
      <c r="A446" s="8"/>
      <c r="B446" s="21"/>
      <c r="C446" s="8"/>
      <c r="D446" s="8"/>
      <c r="E446" s="19"/>
    </row>
    <row r="447" customFormat="false" ht="15" hidden="false" customHeight="false" outlineLevel="0" collapsed="false">
      <c r="A447" s="8"/>
      <c r="B447" s="21"/>
      <c r="C447" s="8"/>
      <c r="D447" s="8"/>
      <c r="E447" s="19"/>
    </row>
    <row r="448" customFormat="false" ht="15" hidden="false" customHeight="false" outlineLevel="0" collapsed="false">
      <c r="A448" s="8"/>
      <c r="B448" s="21"/>
      <c r="C448" s="8"/>
      <c r="D448" s="8"/>
      <c r="E448" s="19"/>
    </row>
    <row r="449" customFormat="false" ht="15" hidden="false" customHeight="false" outlineLevel="0" collapsed="false">
      <c r="A449" s="8"/>
      <c r="B449" s="21"/>
      <c r="C449" s="8"/>
      <c r="D449" s="8"/>
      <c r="E449" s="19"/>
    </row>
    <row r="450" customFormat="false" ht="15" hidden="false" customHeight="false" outlineLevel="0" collapsed="false">
      <c r="A450" s="8"/>
      <c r="B450" s="21"/>
      <c r="C450" s="8"/>
      <c r="D450" s="8"/>
      <c r="E450" s="19"/>
    </row>
    <row r="451" customFormat="false" ht="15" hidden="false" customHeight="false" outlineLevel="0" collapsed="false">
      <c r="A451" s="8"/>
      <c r="B451" s="21"/>
      <c r="C451" s="8"/>
      <c r="D451" s="8"/>
      <c r="E451" s="19"/>
    </row>
    <row r="452" customFormat="false" ht="15" hidden="false" customHeight="false" outlineLevel="0" collapsed="false">
      <c r="A452" s="8"/>
      <c r="B452" s="21"/>
      <c r="C452" s="8"/>
      <c r="D452" s="8"/>
      <c r="E452" s="19"/>
    </row>
    <row r="453" customFormat="false" ht="15" hidden="false" customHeight="false" outlineLevel="0" collapsed="false">
      <c r="A453" s="8"/>
      <c r="B453" s="21"/>
      <c r="C453" s="8"/>
      <c r="D453" s="8"/>
      <c r="E453" s="19"/>
    </row>
    <row r="454" customFormat="false" ht="15" hidden="false" customHeight="false" outlineLevel="0" collapsed="false">
      <c r="A454" s="8"/>
      <c r="B454" s="21"/>
      <c r="C454" s="8"/>
      <c r="D454" s="8"/>
      <c r="E454" s="19"/>
    </row>
    <row r="455" customFormat="false" ht="15" hidden="false" customHeight="false" outlineLevel="0" collapsed="false">
      <c r="A455" s="8"/>
      <c r="B455" s="21"/>
      <c r="C455" s="8"/>
      <c r="D455" s="8"/>
      <c r="E455" s="19"/>
    </row>
    <row r="456" customFormat="false" ht="15" hidden="false" customHeight="false" outlineLevel="0" collapsed="false">
      <c r="A456" s="8"/>
      <c r="B456" s="21"/>
      <c r="C456" s="8"/>
      <c r="D456" s="8"/>
      <c r="E456" s="19"/>
    </row>
    <row r="457" customFormat="false" ht="15" hidden="false" customHeight="false" outlineLevel="0" collapsed="false">
      <c r="A457" s="8"/>
      <c r="B457" s="21"/>
      <c r="C457" s="8"/>
      <c r="D457" s="8"/>
      <c r="E457" s="19"/>
    </row>
    <row r="458" customFormat="false" ht="15" hidden="false" customHeight="false" outlineLevel="0" collapsed="false">
      <c r="A458" s="8"/>
      <c r="B458" s="21"/>
      <c r="C458" s="8"/>
      <c r="D458" s="8"/>
      <c r="E458" s="19"/>
    </row>
    <row r="459" customFormat="false" ht="15" hidden="false" customHeight="false" outlineLevel="0" collapsed="false">
      <c r="A459" s="8"/>
      <c r="B459" s="21"/>
      <c r="C459" s="8"/>
      <c r="D459" s="8"/>
      <c r="E459" s="19"/>
    </row>
    <row r="460" customFormat="false" ht="15" hidden="false" customHeight="false" outlineLevel="0" collapsed="false">
      <c r="A460" s="8"/>
      <c r="B460" s="21"/>
      <c r="C460" s="8"/>
      <c r="D460" s="8"/>
      <c r="E460" s="19"/>
    </row>
    <row r="461" customFormat="false" ht="15" hidden="false" customHeight="false" outlineLevel="0" collapsed="false">
      <c r="A461" s="8"/>
      <c r="B461" s="21"/>
      <c r="C461" s="8"/>
      <c r="D461" s="8"/>
      <c r="E461" s="19"/>
    </row>
    <row r="462" customFormat="false" ht="15" hidden="false" customHeight="false" outlineLevel="0" collapsed="false">
      <c r="A462" s="8"/>
      <c r="B462" s="21"/>
      <c r="C462" s="8"/>
      <c r="D462" s="8"/>
      <c r="E462" s="19"/>
    </row>
    <row r="463" customFormat="false" ht="15" hidden="false" customHeight="false" outlineLevel="0" collapsed="false">
      <c r="A463" s="8"/>
      <c r="B463" s="21"/>
      <c r="C463" s="8"/>
      <c r="D463" s="8"/>
      <c r="E463" s="19"/>
    </row>
    <row r="464" customFormat="false" ht="15" hidden="false" customHeight="false" outlineLevel="0" collapsed="false">
      <c r="A464" s="8"/>
      <c r="B464" s="21"/>
      <c r="C464" s="8"/>
      <c r="D464" s="8"/>
      <c r="E464" s="19"/>
    </row>
    <row r="465" customFormat="false" ht="15" hidden="false" customHeight="false" outlineLevel="0" collapsed="false">
      <c r="A465" s="8"/>
      <c r="B465" s="21"/>
      <c r="C465" s="8"/>
      <c r="D465" s="8"/>
      <c r="E465" s="19"/>
    </row>
    <row r="466" customFormat="false" ht="15" hidden="false" customHeight="false" outlineLevel="0" collapsed="false">
      <c r="A466" s="8"/>
      <c r="B466" s="21"/>
      <c r="C466" s="8"/>
      <c r="D466" s="8"/>
      <c r="E466" s="19"/>
    </row>
    <row r="467" customFormat="false" ht="15" hidden="false" customHeight="false" outlineLevel="0" collapsed="false">
      <c r="A467" s="8"/>
      <c r="B467" s="21"/>
      <c r="C467" s="8"/>
      <c r="D467" s="8"/>
      <c r="E467" s="19"/>
    </row>
    <row r="468" customFormat="false" ht="15" hidden="false" customHeight="false" outlineLevel="0" collapsed="false">
      <c r="A468" s="8"/>
      <c r="B468" s="21"/>
      <c r="C468" s="8"/>
      <c r="D468" s="8"/>
      <c r="E468" s="19"/>
    </row>
    <row r="469" customFormat="false" ht="15" hidden="false" customHeight="false" outlineLevel="0" collapsed="false">
      <c r="A469" s="8"/>
      <c r="B469" s="21"/>
      <c r="C469" s="8"/>
      <c r="D469" s="8"/>
      <c r="E469" s="19"/>
    </row>
    <row r="470" customFormat="false" ht="15" hidden="false" customHeight="false" outlineLevel="0" collapsed="false">
      <c r="A470" s="8"/>
      <c r="B470" s="21"/>
      <c r="C470" s="8"/>
      <c r="D470" s="8"/>
      <c r="E470" s="19"/>
    </row>
    <row r="471" customFormat="false" ht="15" hidden="false" customHeight="false" outlineLevel="0" collapsed="false">
      <c r="A471" s="8"/>
      <c r="B471" s="21"/>
      <c r="C471" s="8"/>
      <c r="D471" s="8"/>
      <c r="E471" s="19"/>
    </row>
    <row r="472" customFormat="false" ht="15" hidden="false" customHeight="false" outlineLevel="0" collapsed="false">
      <c r="A472" s="8"/>
      <c r="B472" s="21"/>
      <c r="C472" s="8"/>
      <c r="D472" s="8"/>
      <c r="E472" s="19"/>
    </row>
    <row r="473" customFormat="false" ht="15" hidden="false" customHeight="false" outlineLevel="0" collapsed="false">
      <c r="A473" s="8"/>
      <c r="B473" s="21"/>
      <c r="C473" s="8"/>
      <c r="D473" s="8"/>
      <c r="E473" s="19"/>
    </row>
    <row r="474" customFormat="false" ht="15" hidden="false" customHeight="false" outlineLevel="0" collapsed="false">
      <c r="A474" s="8"/>
      <c r="B474" s="21"/>
      <c r="C474" s="8"/>
      <c r="D474" s="8"/>
      <c r="E474" s="19"/>
    </row>
    <row r="475" customFormat="false" ht="15" hidden="false" customHeight="false" outlineLevel="0" collapsed="false">
      <c r="A475" s="8"/>
      <c r="B475" s="21"/>
      <c r="C475" s="8"/>
      <c r="D475" s="8"/>
      <c r="E475" s="19"/>
    </row>
    <row r="476" customFormat="false" ht="15" hidden="false" customHeight="false" outlineLevel="0" collapsed="false">
      <c r="A476" s="8"/>
      <c r="B476" s="21"/>
      <c r="C476" s="8"/>
      <c r="D476" s="8"/>
      <c r="E476" s="19"/>
    </row>
    <row r="477" customFormat="false" ht="15" hidden="false" customHeight="false" outlineLevel="0" collapsed="false">
      <c r="A477" s="8"/>
      <c r="B477" s="21"/>
      <c r="C477" s="8"/>
      <c r="D477" s="8"/>
      <c r="E477" s="19"/>
    </row>
    <row r="478" customFormat="false" ht="15" hidden="false" customHeight="false" outlineLevel="0" collapsed="false">
      <c r="A478" s="8"/>
      <c r="B478" s="21"/>
      <c r="C478" s="8"/>
      <c r="D478" s="8"/>
      <c r="E478" s="19"/>
    </row>
    <row r="479" customFormat="false" ht="15" hidden="false" customHeight="false" outlineLevel="0" collapsed="false">
      <c r="A479" s="8"/>
      <c r="B479" s="21"/>
      <c r="C479" s="8"/>
      <c r="D479" s="8"/>
      <c r="E479" s="19"/>
    </row>
    <row r="480" customFormat="false" ht="15" hidden="false" customHeight="false" outlineLevel="0" collapsed="false">
      <c r="A480" s="8"/>
      <c r="B480" s="21"/>
      <c r="C480" s="8"/>
      <c r="D480" s="8"/>
      <c r="E480" s="19"/>
    </row>
    <row r="481" customFormat="false" ht="15" hidden="false" customHeight="false" outlineLevel="0" collapsed="false">
      <c r="A481" s="8"/>
      <c r="B481" s="21"/>
      <c r="C481" s="8"/>
      <c r="D481" s="8"/>
      <c r="E481" s="19"/>
    </row>
    <row r="482" customFormat="false" ht="15" hidden="false" customHeight="false" outlineLevel="0" collapsed="false">
      <c r="A482" s="8"/>
      <c r="B482" s="21"/>
      <c r="C482" s="8"/>
      <c r="D482" s="8"/>
      <c r="E482" s="19"/>
    </row>
    <row r="483" customFormat="false" ht="15" hidden="false" customHeight="false" outlineLevel="0" collapsed="false">
      <c r="A483" s="8"/>
      <c r="B483" s="21"/>
      <c r="C483" s="8"/>
      <c r="D483" s="8"/>
      <c r="E483" s="19"/>
    </row>
    <row r="484" customFormat="false" ht="15" hidden="false" customHeight="false" outlineLevel="0" collapsed="false">
      <c r="A484" s="8"/>
      <c r="B484" s="21"/>
      <c r="C484" s="8"/>
      <c r="D484" s="8"/>
      <c r="E484" s="19"/>
    </row>
    <row r="485" customFormat="false" ht="15" hidden="false" customHeight="false" outlineLevel="0" collapsed="false">
      <c r="A485" s="8"/>
      <c r="B485" s="21"/>
      <c r="C485" s="8"/>
      <c r="D485" s="8"/>
      <c r="E485" s="19"/>
    </row>
    <row r="486" customFormat="false" ht="15" hidden="false" customHeight="false" outlineLevel="0" collapsed="false">
      <c r="A486" s="8"/>
      <c r="B486" s="21"/>
      <c r="C486" s="8"/>
      <c r="D486" s="8"/>
      <c r="E486" s="19"/>
    </row>
    <row r="487" customFormat="false" ht="15" hidden="false" customHeight="false" outlineLevel="0" collapsed="false">
      <c r="A487" s="8"/>
      <c r="B487" s="21"/>
      <c r="C487" s="8"/>
      <c r="D487" s="8"/>
      <c r="E487" s="19"/>
    </row>
    <row r="488" customFormat="false" ht="15" hidden="false" customHeight="false" outlineLevel="0" collapsed="false">
      <c r="A488" s="8"/>
      <c r="B488" s="21"/>
      <c r="C488" s="8"/>
      <c r="D488" s="8"/>
      <c r="E488" s="19"/>
    </row>
    <row r="489" customFormat="false" ht="15" hidden="false" customHeight="false" outlineLevel="0" collapsed="false">
      <c r="A489" s="8"/>
      <c r="B489" s="21"/>
      <c r="C489" s="8"/>
      <c r="D489" s="8"/>
      <c r="E489" s="19"/>
    </row>
    <row r="490" customFormat="false" ht="15" hidden="false" customHeight="false" outlineLevel="0" collapsed="false">
      <c r="A490" s="8"/>
      <c r="B490" s="21"/>
      <c r="C490" s="8"/>
      <c r="D490" s="8"/>
      <c r="E490" s="19"/>
    </row>
    <row r="491" customFormat="false" ht="15" hidden="false" customHeight="false" outlineLevel="0" collapsed="false">
      <c r="A491" s="8"/>
      <c r="B491" s="21"/>
      <c r="C491" s="8"/>
      <c r="D491" s="8"/>
      <c r="E491" s="19"/>
    </row>
    <row r="492" customFormat="false" ht="15" hidden="false" customHeight="false" outlineLevel="0" collapsed="false">
      <c r="A492" s="8"/>
      <c r="B492" s="21"/>
      <c r="C492" s="8"/>
      <c r="D492" s="8"/>
      <c r="E492" s="19"/>
    </row>
    <row r="493" customFormat="false" ht="15" hidden="false" customHeight="false" outlineLevel="0" collapsed="false">
      <c r="A493" s="8"/>
      <c r="B493" s="21"/>
      <c r="C493" s="8"/>
      <c r="D493" s="8"/>
      <c r="E493" s="19"/>
    </row>
    <row r="494" customFormat="false" ht="15" hidden="false" customHeight="false" outlineLevel="0" collapsed="false">
      <c r="A494" s="8"/>
      <c r="B494" s="21"/>
      <c r="C494" s="8"/>
      <c r="D494" s="8"/>
      <c r="E494" s="19"/>
    </row>
    <row r="495" customFormat="false" ht="15" hidden="false" customHeight="false" outlineLevel="0" collapsed="false">
      <c r="A495" s="8"/>
      <c r="B495" s="21"/>
      <c r="C495" s="8"/>
      <c r="D495" s="8"/>
      <c r="E495" s="19"/>
    </row>
    <row r="496" customFormat="false" ht="15" hidden="false" customHeight="false" outlineLevel="0" collapsed="false">
      <c r="A496" s="8"/>
      <c r="B496" s="21"/>
      <c r="C496" s="8"/>
      <c r="D496" s="8"/>
      <c r="E496" s="19"/>
    </row>
    <row r="497" customFormat="false" ht="15" hidden="false" customHeight="false" outlineLevel="0" collapsed="false">
      <c r="A497" s="8"/>
      <c r="B497" s="21"/>
      <c r="C497" s="8"/>
      <c r="D497" s="8"/>
      <c r="E497" s="19"/>
    </row>
    <row r="498" customFormat="false" ht="15" hidden="false" customHeight="false" outlineLevel="0" collapsed="false">
      <c r="A498" s="8"/>
      <c r="B498" s="21"/>
      <c r="C498" s="8"/>
      <c r="D498" s="8"/>
      <c r="E498" s="19"/>
    </row>
    <row r="499" customFormat="false" ht="15" hidden="false" customHeight="false" outlineLevel="0" collapsed="false">
      <c r="A499" s="8"/>
      <c r="B499" s="21"/>
      <c r="C499" s="8"/>
      <c r="D499" s="8"/>
      <c r="E499" s="19"/>
    </row>
    <row r="500" customFormat="false" ht="15" hidden="false" customHeight="false" outlineLevel="0" collapsed="false">
      <c r="A500" s="8"/>
      <c r="B500" s="21"/>
      <c r="C500" s="8"/>
      <c r="D500" s="8"/>
      <c r="E500" s="19"/>
    </row>
    <row r="501" customFormat="false" ht="15" hidden="false" customHeight="false" outlineLevel="0" collapsed="false">
      <c r="A501" s="8"/>
      <c r="B501" s="21"/>
      <c r="C501" s="8"/>
      <c r="D501" s="8"/>
      <c r="E501" s="19"/>
    </row>
    <row r="502" customFormat="false" ht="15" hidden="false" customHeight="false" outlineLevel="0" collapsed="false">
      <c r="A502" s="8"/>
      <c r="B502" s="21"/>
      <c r="C502" s="8"/>
      <c r="D502" s="8"/>
      <c r="E502" s="19"/>
    </row>
    <row r="503" customFormat="false" ht="15" hidden="false" customHeight="false" outlineLevel="0" collapsed="false">
      <c r="A503" s="8"/>
      <c r="B503" s="21"/>
      <c r="C503" s="8"/>
      <c r="D503" s="8"/>
      <c r="E503" s="19"/>
    </row>
    <row r="504" customFormat="false" ht="15" hidden="false" customHeight="false" outlineLevel="0" collapsed="false">
      <c r="A504" s="8"/>
      <c r="B504" s="21"/>
      <c r="C504" s="8"/>
      <c r="D504" s="8"/>
      <c r="E504" s="19"/>
    </row>
    <row r="505" customFormat="false" ht="15" hidden="false" customHeight="false" outlineLevel="0" collapsed="false">
      <c r="A505" s="8"/>
      <c r="B505" s="21"/>
      <c r="C505" s="8"/>
      <c r="D505" s="8"/>
      <c r="E505" s="19"/>
    </row>
    <row r="506" customFormat="false" ht="15" hidden="false" customHeight="false" outlineLevel="0" collapsed="false">
      <c r="A506" s="8"/>
      <c r="B506" s="21"/>
      <c r="C506" s="8"/>
      <c r="D506" s="8"/>
      <c r="E506" s="19"/>
    </row>
    <row r="507" customFormat="false" ht="15" hidden="false" customHeight="false" outlineLevel="0" collapsed="false">
      <c r="A507" s="8"/>
      <c r="B507" s="21"/>
      <c r="C507" s="8"/>
      <c r="D507" s="8"/>
      <c r="E507" s="19"/>
    </row>
    <row r="508" customFormat="false" ht="15" hidden="false" customHeight="false" outlineLevel="0" collapsed="false">
      <c r="A508" s="8"/>
      <c r="B508" s="21"/>
      <c r="C508" s="8"/>
      <c r="D508" s="8"/>
      <c r="E508" s="19"/>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M5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11"/>
    <col collapsed="false" customWidth="true" hidden="false" outlineLevel="0" max="3" min="3" style="0" width="12"/>
    <col collapsed="false" customWidth="true" hidden="false" outlineLevel="0" max="5" min="4" style="0" width="11"/>
    <col collapsed="false" customWidth="true" hidden="false" outlineLevel="0" max="6" min="6" style="0" width="10"/>
    <col collapsed="false" customWidth="true" hidden="false" outlineLevel="0" max="7" min="7" style="0" width="12"/>
    <col collapsed="false" customWidth="true" hidden="false" outlineLevel="0" max="8" min="8" style="0" width="14"/>
    <col collapsed="false" customWidth="true" hidden="false" outlineLevel="0" max="9" min="9" style="0" width="12"/>
    <col collapsed="false" customWidth="true" hidden="false" outlineLevel="0" max="10" min="10" style="0" width="10"/>
    <col collapsed="false" customWidth="true" hidden="false" outlineLevel="0" max="11" min="11" style="0" width="11"/>
    <col collapsed="false" customWidth="true" hidden="false" outlineLevel="0" max="12" min="12" style="0" width="10"/>
    <col collapsed="false" customWidth="true" hidden="false" outlineLevel="0" max="13" min="13" style="0" width="30"/>
  </cols>
  <sheetData>
    <row r="1" customFormat="false" ht="17.35" hidden="false" customHeight="false" outlineLevel="0" collapsed="false">
      <c r="A1" s="15" t="s">
        <v>79</v>
      </c>
    </row>
    <row r="2" customFormat="false" ht="15" hidden="false" customHeight="false" outlineLevel="0" collapsed="false">
      <c r="A2" s="16" t="s">
        <v>46</v>
      </c>
    </row>
    <row r="8" customFormat="false" ht="42" hidden="false" customHeight="true" outlineLevel="0" collapsed="false">
      <c r="A8" s="18" t="s">
        <v>80</v>
      </c>
      <c r="B8" s="18" t="s">
        <v>81</v>
      </c>
      <c r="C8" s="18" t="s">
        <v>82</v>
      </c>
      <c r="D8" s="18" t="s">
        <v>50</v>
      </c>
      <c r="E8" s="18" t="s">
        <v>51</v>
      </c>
      <c r="F8" s="18" t="s">
        <v>83</v>
      </c>
      <c r="G8" s="18" t="s">
        <v>84</v>
      </c>
      <c r="H8" s="18" t="s">
        <v>85</v>
      </c>
      <c r="I8" s="18" t="s">
        <v>54</v>
      </c>
      <c r="J8" s="18" t="s">
        <v>86</v>
      </c>
      <c r="K8" s="18" t="s">
        <v>87</v>
      </c>
      <c r="L8" s="18" t="s">
        <v>88</v>
      </c>
      <c r="M8" s="18" t="s">
        <v>89</v>
      </c>
    </row>
    <row r="9" customFormat="false" ht="15" hidden="false" customHeight="false" outlineLevel="0" collapsed="false">
      <c r="A9" s="8" t="s">
        <v>90</v>
      </c>
      <c r="B9" s="8" t="s">
        <v>91</v>
      </c>
      <c r="C9" s="21" t="n">
        <v>46271</v>
      </c>
      <c r="D9" s="8" t="s">
        <v>56</v>
      </c>
      <c r="E9" s="8" t="s">
        <v>57</v>
      </c>
      <c r="F9" s="19" t="n">
        <v>250</v>
      </c>
      <c r="G9" s="19" t="n">
        <v>380</v>
      </c>
      <c r="H9" s="20" t="n">
        <f aca="false">IF(B9="","",F9*G9)</f>
        <v>95000</v>
      </c>
      <c r="I9" s="22" t="n">
        <f aca="false">IF(B9="","",IF(COUNTIFS(PO!$A$9:$A$508,D9,PO!$B$9:$B$508,E9)=0,"",SUMIFS(PO!$E$9:$E$508,PO!$A$9:$A$508,D9,PO!$B$9:$B$508,E9)/COUNTIFS(PO!$A$9:$A$508,D9,PO!$B$9:$B$508,E9)))</f>
        <v>380</v>
      </c>
      <c r="J9" s="22" t="n">
        <f aca="false">IF(B9="","",SUMIFS(GRN!$E$9:$E$508,GRN!$C$9:$C$508,D9,GRN!$D$9:$D$508,E9))</f>
        <v>400</v>
      </c>
      <c r="K9" s="23" t="n">
        <f aca="false">IF(B9="","",SUMIFS($F$9:F9,$D$9:D9,D9,$E$9:E9,E9))</f>
        <v>250</v>
      </c>
      <c r="L9" s="24" t="n">
        <f aca="false">IF(OR(B9="",I9=""),"",IF(I9=0,"",G9/I9-1))</f>
        <v>0</v>
      </c>
      <c r="M9" s="10" t="str">
        <f aca="false">IF(B9="","",IF(COUNTIFS($A$9:A9,A9,$B$9:B9,B9)&gt;1,"Hold: duplicate invoice",IF(I9="","Hold: no PO line",IF(J9=0,"Hold: no GRN",IF(K9&gt;J9*(1+Settings!$C$5)+0.0001,"Hold: billed qty above GRN",IF(L9&gt;Settings!$C$6+0.000001,"Hold: rate above PO",IF(L9&lt;-0.000001,"Clear to pay (rate below PO)","Clear to pay")))))))</f>
        <v>Clear to pay</v>
      </c>
    </row>
    <row r="10" customFormat="false" ht="15" hidden="false" customHeight="false" outlineLevel="0" collapsed="false">
      <c r="A10" s="8" t="s">
        <v>90</v>
      </c>
      <c r="B10" s="8" t="s">
        <v>92</v>
      </c>
      <c r="C10" s="21" t="n">
        <v>46279</v>
      </c>
      <c r="D10" s="8" t="s">
        <v>56</v>
      </c>
      <c r="E10" s="8" t="s">
        <v>57</v>
      </c>
      <c r="F10" s="19" t="n">
        <v>150</v>
      </c>
      <c r="G10" s="19" t="n">
        <v>380</v>
      </c>
      <c r="H10" s="20" t="n">
        <f aca="false">IF(B10="","",F10*G10)</f>
        <v>57000</v>
      </c>
      <c r="I10" s="22" t="n">
        <f aca="false">IF(B10="","",IF(COUNTIFS(PO!$A$9:$A$508,D10,PO!$B$9:$B$508,E10)=0,"",SUMIFS(PO!$E$9:$E$508,PO!$A$9:$A$508,D10,PO!$B$9:$B$508,E10)/COUNTIFS(PO!$A$9:$A$508,D10,PO!$B$9:$B$508,E10)))</f>
        <v>380</v>
      </c>
      <c r="J10" s="22" t="n">
        <f aca="false">IF(B10="","",SUMIFS(GRN!$E$9:$E$508,GRN!$C$9:$C$508,D10,GRN!$D$9:$D$508,E10))</f>
        <v>400</v>
      </c>
      <c r="K10" s="23" t="n">
        <f aca="false">IF(B10="","",SUMIFS($F$9:F10,$D$9:D10,D10,$E$9:E10,E10))</f>
        <v>400</v>
      </c>
      <c r="L10" s="24" t="n">
        <f aca="false">IF(OR(B10="",I10=""),"",IF(I10=0,"",G10/I10-1))</f>
        <v>0</v>
      </c>
      <c r="M10" s="10" t="str">
        <f aca="false">IF(B10="","",IF(COUNTIFS($A$9:A10,A10,$B$9:B10,B10)&gt;1,"Hold: duplicate invoice",IF(I10="","Hold: no PO line",IF(J10=0,"Hold: no GRN",IF(K10&gt;J10*(1+Settings!$C$5)+0.0001,"Hold: billed qty above GRN",IF(L10&gt;Settings!$C$6+0.000001,"Hold: rate above PO",IF(L10&lt;-0.000001,"Clear to pay (rate below PO)","Clear to pay")))))))</f>
        <v>Clear to pay</v>
      </c>
    </row>
    <row r="11" customFormat="false" ht="15" hidden="false" customHeight="false" outlineLevel="0" collapsed="false">
      <c r="A11" s="8" t="s">
        <v>93</v>
      </c>
      <c r="B11" s="8" t="s">
        <v>94</v>
      </c>
      <c r="C11" s="21" t="n">
        <v>46272</v>
      </c>
      <c r="D11" s="8" t="s">
        <v>56</v>
      </c>
      <c r="E11" s="8" t="s">
        <v>59</v>
      </c>
      <c r="F11" s="19" t="n">
        <v>10</v>
      </c>
      <c r="G11" s="19" t="n">
        <v>62000</v>
      </c>
      <c r="H11" s="20" t="n">
        <f aca="false">IF(B11="","",F11*G11)</f>
        <v>620000</v>
      </c>
      <c r="I11" s="22" t="n">
        <f aca="false">IF(B11="","",IF(COUNTIFS(PO!$A$9:$A$508,D11,PO!$B$9:$B$508,E11)=0,"",SUMIFS(PO!$E$9:$E$508,PO!$A$9:$A$508,D11,PO!$B$9:$B$508,E11)/COUNTIFS(PO!$A$9:$A$508,D11,PO!$B$9:$B$508,E11)))</f>
        <v>62000</v>
      </c>
      <c r="J11" s="22" t="n">
        <f aca="false">IF(B11="","",SUMIFS(GRN!$E$9:$E$508,GRN!$C$9:$C$508,D11,GRN!$D$9:$D$508,E11))</f>
        <v>8</v>
      </c>
      <c r="K11" s="23" t="n">
        <f aca="false">IF(B11="","",SUMIFS($F$9:F11,$D$9:D11,D11,$E$9:E11,E11))</f>
        <v>10</v>
      </c>
      <c r="L11" s="24" t="n">
        <f aca="false">IF(OR(B11="",I11=""),"",IF(I11=0,"",G11/I11-1))</f>
        <v>0</v>
      </c>
      <c r="M11" s="10" t="str">
        <f aca="false">IF(B11="","",IF(COUNTIFS($A$9:A11,A11,$B$9:B11,B11)&gt;1,"Hold: duplicate invoice",IF(I11="","Hold: no PO line",IF(J11=0,"Hold: no GRN",IF(K11&gt;J11*(1+Settings!$C$5)+0.0001,"Hold: billed qty above GRN",IF(L11&gt;Settings!$C$6+0.000001,"Hold: rate above PO",IF(L11&lt;-0.000001,"Clear to pay (rate below PO)","Clear to pay")))))))</f>
        <v>Hold: billed qty above GRN</v>
      </c>
    </row>
    <row r="12" customFormat="false" ht="15" hidden="false" customHeight="false" outlineLevel="0" collapsed="false">
      <c r="A12" s="8" t="s">
        <v>95</v>
      </c>
      <c r="B12" s="8" t="s">
        <v>96</v>
      </c>
      <c r="C12" s="21" t="n">
        <v>46295</v>
      </c>
      <c r="D12" s="8" t="s">
        <v>61</v>
      </c>
      <c r="E12" s="8" t="s">
        <v>62</v>
      </c>
      <c r="F12" s="19" t="n">
        <v>1</v>
      </c>
      <c r="G12" s="19" t="n">
        <v>78000</v>
      </c>
      <c r="H12" s="20" t="n">
        <f aca="false">IF(B12="","",F12*G12)</f>
        <v>78000</v>
      </c>
      <c r="I12" s="22" t="n">
        <f aca="false">IF(B12="","",IF(COUNTIFS(PO!$A$9:$A$508,D12,PO!$B$9:$B$508,E12)=0,"",SUMIFS(PO!$E$9:$E$508,PO!$A$9:$A$508,D12,PO!$B$9:$B$508,E12)/COUNTIFS(PO!$A$9:$A$508,D12,PO!$B$9:$B$508,E12)))</f>
        <v>78000</v>
      </c>
      <c r="J12" s="22" t="n">
        <f aca="false">IF(B12="","",SUMIFS(GRN!$E$9:$E$508,GRN!$C$9:$C$508,D12,GRN!$D$9:$D$508,E12))</f>
        <v>1</v>
      </c>
      <c r="K12" s="23" t="n">
        <f aca="false">IF(B12="","",SUMIFS($F$9:F12,$D$9:D12,D12,$E$9:E12,E12))</f>
        <v>1</v>
      </c>
      <c r="L12" s="24" t="n">
        <f aca="false">IF(OR(B12="",I12=""),"",IF(I12=0,"",G12/I12-1))</f>
        <v>0</v>
      </c>
      <c r="M12" s="10" t="str">
        <f aca="false">IF(B12="","",IF(COUNTIFS($A$9:A12,A12,$B$9:B12,B12)&gt;1,"Hold: duplicate invoice",IF(I12="","Hold: no PO line",IF(J12=0,"Hold: no GRN",IF(K12&gt;J12*(1+Settings!$C$5)+0.0001,"Hold: billed qty above GRN",IF(L12&gt;Settings!$C$6+0.000001,"Hold: rate above PO",IF(L12&lt;-0.000001,"Clear to pay (rate below PO)","Clear to pay")))))))</f>
        <v>Clear to pay</v>
      </c>
    </row>
    <row r="13" customFormat="false" ht="15" hidden="false" customHeight="false" outlineLevel="0" collapsed="false">
      <c r="A13" s="8" t="s">
        <v>97</v>
      </c>
      <c r="B13" s="8" t="s">
        <v>98</v>
      </c>
      <c r="C13" s="21" t="n">
        <v>46287</v>
      </c>
      <c r="D13" s="8" t="s">
        <v>64</v>
      </c>
      <c r="E13" s="8" t="s">
        <v>65</v>
      </c>
      <c r="F13" s="19" t="n">
        <v>500</v>
      </c>
      <c r="G13" s="19" t="n">
        <v>252</v>
      </c>
      <c r="H13" s="20" t="n">
        <f aca="false">IF(B13="","",F13*G13)</f>
        <v>126000</v>
      </c>
      <c r="I13" s="22" t="n">
        <f aca="false">IF(B13="","",IF(COUNTIFS(PO!$A$9:$A$508,D13,PO!$B$9:$B$508,E13)=0,"",SUMIFS(PO!$E$9:$E$508,PO!$A$9:$A$508,D13,PO!$B$9:$B$508,E13)/COUNTIFS(PO!$A$9:$A$508,D13,PO!$B$9:$B$508,E13)))</f>
        <v>240</v>
      </c>
      <c r="J13" s="22" t="n">
        <f aca="false">IF(B13="","",SUMIFS(GRN!$E$9:$E$508,GRN!$C$9:$C$508,D13,GRN!$D$9:$D$508,E13))</f>
        <v>500</v>
      </c>
      <c r="K13" s="23" t="n">
        <f aca="false">IF(B13="","",SUMIFS($F$9:F13,$D$9:D13,D13,$E$9:E13,E13))</f>
        <v>500</v>
      </c>
      <c r="L13" s="24" t="n">
        <f aca="false">IF(OR(B13="",I13=""),"",IF(I13=0,"",G13/I13-1))</f>
        <v>0.05</v>
      </c>
      <c r="M13" s="10" t="str">
        <f aca="false">IF(B13="","",IF(COUNTIFS($A$9:A13,A13,$B$9:B13,B13)&gt;1,"Hold: duplicate invoice",IF(I13="","Hold: no PO line",IF(J13=0,"Hold: no GRN",IF(K13&gt;J13*(1+Settings!$C$5)+0.0001,"Hold: billed qty above GRN",IF(L13&gt;Settings!$C$6+0.000001,"Hold: rate above PO",IF(L13&lt;-0.000001,"Clear to pay (rate below PO)","Clear to pay")))))))</f>
        <v>Hold: rate above PO</v>
      </c>
    </row>
    <row r="14" customFormat="false" ht="15" hidden="false" customHeight="false" outlineLevel="0" collapsed="false">
      <c r="A14" s="8" t="s">
        <v>99</v>
      </c>
      <c r="B14" s="8" t="s">
        <v>100</v>
      </c>
      <c r="C14" s="21" t="n">
        <v>46290</v>
      </c>
      <c r="D14" s="8" t="s">
        <v>67</v>
      </c>
      <c r="E14" s="8" t="s">
        <v>68</v>
      </c>
      <c r="F14" s="19" t="n">
        <v>40</v>
      </c>
      <c r="G14" s="19" t="n">
        <v>6500</v>
      </c>
      <c r="H14" s="20" t="n">
        <f aca="false">IF(B14="","",F14*G14)</f>
        <v>260000</v>
      </c>
      <c r="I14" s="22" t="n">
        <f aca="false">IF(B14="","",IF(COUNTIFS(PO!$A$9:$A$508,D14,PO!$B$9:$B$508,E14)=0,"",SUMIFS(PO!$E$9:$E$508,PO!$A$9:$A$508,D14,PO!$B$9:$B$508,E14)/COUNTIFS(PO!$A$9:$A$508,D14,PO!$B$9:$B$508,E14)))</f>
        <v>6500</v>
      </c>
      <c r="J14" s="22" t="n">
        <f aca="false">IF(B14="","",SUMIFS(GRN!$E$9:$E$508,GRN!$C$9:$C$508,D14,GRN!$D$9:$D$508,E14))</f>
        <v>0</v>
      </c>
      <c r="K14" s="23" t="n">
        <f aca="false">IF(B14="","",SUMIFS($F$9:F14,$D$9:D14,D14,$E$9:E14,E14))</f>
        <v>40</v>
      </c>
      <c r="L14" s="24" t="n">
        <f aca="false">IF(OR(B14="",I14=""),"",IF(I14=0,"",G14/I14-1))</f>
        <v>0</v>
      </c>
      <c r="M14" s="10" t="str">
        <f aca="false">IF(B14="","",IF(COUNTIFS($A$9:A14,A14,$B$9:B14,B14)&gt;1,"Hold: duplicate invoice",IF(I14="","Hold: no PO line",IF(J14=0,"Hold: no GRN",IF(K14&gt;J14*(1+Settings!$C$5)+0.0001,"Hold: billed qty above GRN",IF(L14&gt;Settings!$C$6+0.000001,"Hold: rate above PO",IF(L14&lt;-0.000001,"Clear to pay (rate below PO)","Clear to pay")))))))</f>
        <v>Hold: no GRN</v>
      </c>
    </row>
    <row r="15" customFormat="false" ht="15" hidden="false" customHeight="false" outlineLevel="0" collapsed="false">
      <c r="A15" s="8" t="s">
        <v>90</v>
      </c>
      <c r="B15" s="8" t="s">
        <v>91</v>
      </c>
      <c r="C15" s="21" t="n">
        <v>46271</v>
      </c>
      <c r="D15" s="8" t="s">
        <v>56</v>
      </c>
      <c r="E15" s="8" t="s">
        <v>57</v>
      </c>
      <c r="F15" s="19" t="n">
        <v>250</v>
      </c>
      <c r="G15" s="19" t="n">
        <v>380</v>
      </c>
      <c r="H15" s="20" t="n">
        <f aca="false">IF(B15="","",F15*G15)</f>
        <v>95000</v>
      </c>
      <c r="I15" s="22" t="n">
        <f aca="false">IF(B15="","",IF(COUNTIFS(PO!$A$9:$A$508,D15,PO!$B$9:$B$508,E15)=0,"",SUMIFS(PO!$E$9:$E$508,PO!$A$9:$A$508,D15,PO!$B$9:$B$508,E15)/COUNTIFS(PO!$A$9:$A$508,D15,PO!$B$9:$B$508,E15)))</f>
        <v>380</v>
      </c>
      <c r="J15" s="22" t="n">
        <f aca="false">IF(B15="","",SUMIFS(GRN!$E$9:$E$508,GRN!$C$9:$C$508,D15,GRN!$D$9:$D$508,E15))</f>
        <v>400</v>
      </c>
      <c r="K15" s="23" t="n">
        <f aca="false">IF(B15="","",SUMIFS($F$9:F15,$D$9:D15,D15,$E$9:E15,E15))</f>
        <v>650</v>
      </c>
      <c r="L15" s="24" t="n">
        <f aca="false">IF(OR(B15="",I15=""),"",IF(I15=0,"",G15/I15-1))</f>
        <v>0</v>
      </c>
      <c r="M15" s="10" t="str">
        <f aca="false">IF(B15="","",IF(COUNTIFS($A$9:A15,A15,$B$9:B15,B15)&gt;1,"Hold: duplicate invoice",IF(I15="","Hold: no PO line",IF(J15=0,"Hold: no GRN",IF(K15&gt;J15*(1+Settings!$C$5)+0.0001,"Hold: billed qty above GRN",IF(L15&gt;Settings!$C$6+0.000001,"Hold: rate above PO",IF(L15&lt;-0.000001,"Clear to pay (rate below PO)","Clear to pay")))))))</f>
        <v>Hold: duplicate invoice</v>
      </c>
    </row>
    <row r="16" customFormat="false" ht="15" hidden="false" customHeight="false" outlineLevel="0" collapsed="false">
      <c r="A16" s="8" t="s">
        <v>101</v>
      </c>
      <c r="B16" s="8" t="s">
        <v>102</v>
      </c>
      <c r="C16" s="21" t="n">
        <v>46291</v>
      </c>
      <c r="D16" s="8" t="s">
        <v>103</v>
      </c>
      <c r="E16" s="8" t="s">
        <v>104</v>
      </c>
      <c r="F16" s="19" t="n">
        <v>2</v>
      </c>
      <c r="G16" s="19" t="n">
        <v>4500</v>
      </c>
      <c r="H16" s="20" t="n">
        <f aca="false">IF(B16="","",F16*G16)</f>
        <v>9000</v>
      </c>
      <c r="I16" s="22" t="str">
        <f aca="false">IF(B16="","",IF(COUNTIFS(PO!$A$9:$A$508,D16,PO!$B$9:$B$508,E16)=0,"",SUMIFS(PO!$E$9:$E$508,PO!$A$9:$A$508,D16,PO!$B$9:$B$508,E16)/COUNTIFS(PO!$A$9:$A$508,D16,PO!$B$9:$B$508,E16)))</f>
        <v/>
      </c>
      <c r="J16" s="22" t="n">
        <f aca="false">IF(B16="","",SUMIFS(GRN!$E$9:$E$508,GRN!$C$9:$C$508,D16,GRN!$D$9:$D$508,E16))</f>
        <v>0</v>
      </c>
      <c r="K16" s="23" t="n">
        <f aca="false">IF(B16="","",SUMIFS($F$9:F16,$D$9:D16,D16,$E$9:E16,E16))</f>
        <v>2</v>
      </c>
      <c r="L16" s="24" t="str">
        <f aca="false">IF(OR(B16="",I16=""),"",IF(I16=0,"",G16/I16-1))</f>
        <v/>
      </c>
      <c r="M16" s="10" t="str">
        <f aca="false">IF(B16="","",IF(COUNTIFS($A$9:A16,A16,$B$9:B16,B16)&gt;1,"Hold: duplicate invoice",IF(I16="","Hold: no PO line",IF(J16=0,"Hold: no GRN",IF(K16&gt;J16*(1+Settings!$C$5)+0.0001,"Hold: billed qty above GRN",IF(L16&gt;Settings!$C$6+0.000001,"Hold: rate above PO",IF(L16&lt;-0.000001,"Clear to pay (rate below PO)","Clear to pay")))))))</f>
        <v>Hold: no PO line</v>
      </c>
    </row>
    <row r="17" customFormat="false" ht="15" hidden="false" customHeight="false" outlineLevel="0" collapsed="false">
      <c r="A17" s="8"/>
      <c r="B17" s="8"/>
      <c r="C17" s="21"/>
      <c r="D17" s="8"/>
      <c r="E17" s="8"/>
      <c r="F17" s="19"/>
      <c r="G17" s="19"/>
      <c r="H17" s="20" t="str">
        <f aca="false">IF(B17="","",F17*G17)</f>
        <v/>
      </c>
      <c r="I17" s="22" t="str">
        <f aca="false">IF(B17="","",IF(COUNTIFS(PO!$A$9:$A$508,D17,PO!$B$9:$B$508,E17)=0,"",SUMIFS(PO!$E$9:$E$508,PO!$A$9:$A$508,D17,PO!$B$9:$B$508,E17)/COUNTIFS(PO!$A$9:$A$508,D17,PO!$B$9:$B$508,E17)))</f>
        <v/>
      </c>
      <c r="J17" s="22" t="str">
        <f aca="false">IF(B17="","",SUMIFS(GRN!$E$9:$E$508,GRN!$C$9:$C$508,D17,GRN!$D$9:$D$508,E17))</f>
        <v/>
      </c>
      <c r="K17" s="23" t="str">
        <f aca="false">IF(B17="","",SUMIFS($F$9:F17,$D$9:D17,D17,$E$9:E17,E17))</f>
        <v/>
      </c>
      <c r="L17" s="24" t="str">
        <f aca="false">IF(OR(B17="",I17=""),"",IF(I17=0,"",G17/I17-1))</f>
        <v/>
      </c>
      <c r="M17" s="10" t="str">
        <f aca="false">IF(B17="","",IF(COUNTIFS($A$9:A17,A17,$B$9:B17,B17)&gt;1,"Hold: duplicate invoice",IF(I17="","Hold: no PO line",IF(J17=0,"Hold: no GRN",IF(K17&gt;J17*(1+Settings!$C$5)+0.0001,"Hold: billed qty above GRN",IF(L17&gt;Settings!$C$6+0.000001,"Hold: rate above PO",IF(L17&lt;-0.000001,"Clear to pay (rate below PO)","Clear to pay")))))))</f>
        <v/>
      </c>
    </row>
    <row r="18" customFormat="false" ht="15" hidden="false" customHeight="false" outlineLevel="0" collapsed="false">
      <c r="A18" s="8"/>
      <c r="B18" s="8"/>
      <c r="C18" s="21"/>
      <c r="D18" s="8"/>
      <c r="E18" s="8"/>
      <c r="F18" s="19"/>
      <c r="G18" s="19"/>
      <c r="H18" s="20" t="str">
        <f aca="false">IF(B18="","",F18*G18)</f>
        <v/>
      </c>
      <c r="I18" s="22" t="str">
        <f aca="false">IF(B18="","",IF(COUNTIFS(PO!$A$9:$A$508,D18,PO!$B$9:$B$508,E18)=0,"",SUMIFS(PO!$E$9:$E$508,PO!$A$9:$A$508,D18,PO!$B$9:$B$508,E18)/COUNTIFS(PO!$A$9:$A$508,D18,PO!$B$9:$B$508,E18)))</f>
        <v/>
      </c>
      <c r="J18" s="22" t="str">
        <f aca="false">IF(B18="","",SUMIFS(GRN!$E$9:$E$508,GRN!$C$9:$C$508,D18,GRN!$D$9:$D$508,E18))</f>
        <v/>
      </c>
      <c r="K18" s="23" t="str">
        <f aca="false">IF(B18="","",SUMIFS($F$9:F18,$D$9:D18,D18,$E$9:E18,E18))</f>
        <v/>
      </c>
      <c r="L18" s="24" t="str">
        <f aca="false">IF(OR(B18="",I18=""),"",IF(I18=0,"",G18/I18-1))</f>
        <v/>
      </c>
      <c r="M18" s="10" t="str">
        <f aca="false">IF(B18="","",IF(COUNTIFS($A$9:A18,A18,$B$9:B18,B18)&gt;1,"Hold: duplicate invoice",IF(I18="","Hold: no PO line",IF(J18=0,"Hold: no GRN",IF(K18&gt;J18*(1+Settings!$C$5)+0.0001,"Hold: billed qty above GRN",IF(L18&gt;Settings!$C$6+0.000001,"Hold: rate above PO",IF(L18&lt;-0.000001,"Clear to pay (rate below PO)","Clear to pay")))))))</f>
        <v/>
      </c>
    </row>
    <row r="19" customFormat="false" ht="15" hidden="false" customHeight="false" outlineLevel="0" collapsed="false">
      <c r="A19" s="8"/>
      <c r="B19" s="8"/>
      <c r="C19" s="21"/>
      <c r="D19" s="8"/>
      <c r="E19" s="8"/>
      <c r="F19" s="19"/>
      <c r="G19" s="19"/>
      <c r="H19" s="20" t="str">
        <f aca="false">IF(B19="","",F19*G19)</f>
        <v/>
      </c>
      <c r="I19" s="22" t="str">
        <f aca="false">IF(B19="","",IF(COUNTIFS(PO!$A$9:$A$508,D19,PO!$B$9:$B$508,E19)=0,"",SUMIFS(PO!$E$9:$E$508,PO!$A$9:$A$508,D19,PO!$B$9:$B$508,E19)/COUNTIFS(PO!$A$9:$A$508,D19,PO!$B$9:$B$508,E19)))</f>
        <v/>
      </c>
      <c r="J19" s="22" t="str">
        <f aca="false">IF(B19="","",SUMIFS(GRN!$E$9:$E$508,GRN!$C$9:$C$508,D19,GRN!$D$9:$D$508,E19))</f>
        <v/>
      </c>
      <c r="K19" s="23" t="str">
        <f aca="false">IF(B19="","",SUMIFS($F$9:F19,$D$9:D19,D19,$E$9:E19,E19))</f>
        <v/>
      </c>
      <c r="L19" s="24" t="str">
        <f aca="false">IF(OR(B19="",I19=""),"",IF(I19=0,"",G19/I19-1))</f>
        <v/>
      </c>
      <c r="M19" s="10" t="str">
        <f aca="false">IF(B19="","",IF(COUNTIFS($A$9:A19,A19,$B$9:B19,B19)&gt;1,"Hold: duplicate invoice",IF(I19="","Hold: no PO line",IF(J19=0,"Hold: no GRN",IF(K19&gt;J19*(1+Settings!$C$5)+0.0001,"Hold: billed qty above GRN",IF(L19&gt;Settings!$C$6+0.000001,"Hold: rate above PO",IF(L19&lt;-0.000001,"Clear to pay (rate below PO)","Clear to pay")))))))</f>
        <v/>
      </c>
    </row>
    <row r="20" customFormat="false" ht="15" hidden="false" customHeight="false" outlineLevel="0" collapsed="false">
      <c r="A20" s="8"/>
      <c r="B20" s="8"/>
      <c r="C20" s="21"/>
      <c r="D20" s="8"/>
      <c r="E20" s="8"/>
      <c r="F20" s="19"/>
      <c r="G20" s="19"/>
      <c r="H20" s="20" t="str">
        <f aca="false">IF(B20="","",F20*G20)</f>
        <v/>
      </c>
      <c r="I20" s="22" t="str">
        <f aca="false">IF(B20="","",IF(COUNTIFS(PO!$A$9:$A$508,D20,PO!$B$9:$B$508,E20)=0,"",SUMIFS(PO!$E$9:$E$508,PO!$A$9:$A$508,D20,PO!$B$9:$B$508,E20)/COUNTIFS(PO!$A$9:$A$508,D20,PO!$B$9:$B$508,E20)))</f>
        <v/>
      </c>
      <c r="J20" s="22" t="str">
        <f aca="false">IF(B20="","",SUMIFS(GRN!$E$9:$E$508,GRN!$C$9:$C$508,D20,GRN!$D$9:$D$508,E20))</f>
        <v/>
      </c>
      <c r="K20" s="23" t="str">
        <f aca="false">IF(B20="","",SUMIFS($F$9:F20,$D$9:D20,D20,$E$9:E20,E20))</f>
        <v/>
      </c>
      <c r="L20" s="24" t="str">
        <f aca="false">IF(OR(B20="",I20=""),"",IF(I20=0,"",G20/I20-1))</f>
        <v/>
      </c>
      <c r="M20" s="10" t="str">
        <f aca="false">IF(B20="","",IF(COUNTIFS($A$9:A20,A20,$B$9:B20,B20)&gt;1,"Hold: duplicate invoice",IF(I20="","Hold: no PO line",IF(J20=0,"Hold: no GRN",IF(K20&gt;J20*(1+Settings!$C$5)+0.0001,"Hold: billed qty above GRN",IF(L20&gt;Settings!$C$6+0.000001,"Hold: rate above PO",IF(L20&lt;-0.000001,"Clear to pay (rate below PO)","Clear to pay")))))))</f>
        <v/>
      </c>
    </row>
    <row r="21" customFormat="false" ht="15" hidden="false" customHeight="false" outlineLevel="0" collapsed="false">
      <c r="A21" s="8"/>
      <c r="B21" s="8"/>
      <c r="C21" s="21"/>
      <c r="D21" s="8"/>
      <c r="E21" s="8"/>
      <c r="F21" s="19"/>
      <c r="G21" s="19"/>
      <c r="H21" s="20" t="str">
        <f aca="false">IF(B21="","",F21*G21)</f>
        <v/>
      </c>
      <c r="I21" s="22" t="str">
        <f aca="false">IF(B21="","",IF(COUNTIFS(PO!$A$9:$A$508,D21,PO!$B$9:$B$508,E21)=0,"",SUMIFS(PO!$E$9:$E$508,PO!$A$9:$A$508,D21,PO!$B$9:$B$508,E21)/COUNTIFS(PO!$A$9:$A$508,D21,PO!$B$9:$B$508,E21)))</f>
        <v/>
      </c>
      <c r="J21" s="22" t="str">
        <f aca="false">IF(B21="","",SUMIFS(GRN!$E$9:$E$508,GRN!$C$9:$C$508,D21,GRN!$D$9:$D$508,E21))</f>
        <v/>
      </c>
      <c r="K21" s="23" t="str">
        <f aca="false">IF(B21="","",SUMIFS($F$9:F21,$D$9:D21,D21,$E$9:E21,E21))</f>
        <v/>
      </c>
      <c r="L21" s="24" t="str">
        <f aca="false">IF(OR(B21="",I21=""),"",IF(I21=0,"",G21/I21-1))</f>
        <v/>
      </c>
      <c r="M21" s="10" t="str">
        <f aca="false">IF(B21="","",IF(COUNTIFS($A$9:A21,A21,$B$9:B21,B21)&gt;1,"Hold: duplicate invoice",IF(I21="","Hold: no PO line",IF(J21=0,"Hold: no GRN",IF(K21&gt;J21*(1+Settings!$C$5)+0.0001,"Hold: billed qty above GRN",IF(L21&gt;Settings!$C$6+0.000001,"Hold: rate above PO",IF(L21&lt;-0.000001,"Clear to pay (rate below PO)","Clear to pay")))))))</f>
        <v/>
      </c>
    </row>
    <row r="22" customFormat="false" ht="15" hidden="false" customHeight="false" outlineLevel="0" collapsed="false">
      <c r="A22" s="8"/>
      <c r="B22" s="8"/>
      <c r="C22" s="21"/>
      <c r="D22" s="8"/>
      <c r="E22" s="8"/>
      <c r="F22" s="19"/>
      <c r="G22" s="19"/>
      <c r="H22" s="20" t="str">
        <f aca="false">IF(B22="","",F22*G22)</f>
        <v/>
      </c>
      <c r="I22" s="22" t="str">
        <f aca="false">IF(B22="","",IF(COUNTIFS(PO!$A$9:$A$508,D22,PO!$B$9:$B$508,E22)=0,"",SUMIFS(PO!$E$9:$E$508,PO!$A$9:$A$508,D22,PO!$B$9:$B$508,E22)/COUNTIFS(PO!$A$9:$A$508,D22,PO!$B$9:$B$508,E22)))</f>
        <v/>
      </c>
      <c r="J22" s="22" t="str">
        <f aca="false">IF(B22="","",SUMIFS(GRN!$E$9:$E$508,GRN!$C$9:$C$508,D22,GRN!$D$9:$D$508,E22))</f>
        <v/>
      </c>
      <c r="K22" s="23" t="str">
        <f aca="false">IF(B22="","",SUMIFS($F$9:F22,$D$9:D22,D22,$E$9:E22,E22))</f>
        <v/>
      </c>
      <c r="L22" s="24" t="str">
        <f aca="false">IF(OR(B22="",I22=""),"",IF(I22=0,"",G22/I22-1))</f>
        <v/>
      </c>
      <c r="M22" s="10" t="str">
        <f aca="false">IF(B22="","",IF(COUNTIFS($A$9:A22,A22,$B$9:B22,B22)&gt;1,"Hold: duplicate invoice",IF(I22="","Hold: no PO line",IF(J22=0,"Hold: no GRN",IF(K22&gt;J22*(1+Settings!$C$5)+0.0001,"Hold: billed qty above GRN",IF(L22&gt;Settings!$C$6+0.000001,"Hold: rate above PO",IF(L22&lt;-0.000001,"Clear to pay (rate below PO)","Clear to pay")))))))</f>
        <v/>
      </c>
    </row>
    <row r="23" customFormat="false" ht="15" hidden="false" customHeight="false" outlineLevel="0" collapsed="false">
      <c r="A23" s="8"/>
      <c r="B23" s="8"/>
      <c r="C23" s="21"/>
      <c r="D23" s="8"/>
      <c r="E23" s="8"/>
      <c r="F23" s="19"/>
      <c r="G23" s="19"/>
      <c r="H23" s="20" t="str">
        <f aca="false">IF(B23="","",F23*G23)</f>
        <v/>
      </c>
      <c r="I23" s="22" t="str">
        <f aca="false">IF(B23="","",IF(COUNTIFS(PO!$A$9:$A$508,D23,PO!$B$9:$B$508,E23)=0,"",SUMIFS(PO!$E$9:$E$508,PO!$A$9:$A$508,D23,PO!$B$9:$B$508,E23)/COUNTIFS(PO!$A$9:$A$508,D23,PO!$B$9:$B$508,E23)))</f>
        <v/>
      </c>
      <c r="J23" s="22" t="str">
        <f aca="false">IF(B23="","",SUMIFS(GRN!$E$9:$E$508,GRN!$C$9:$C$508,D23,GRN!$D$9:$D$508,E23))</f>
        <v/>
      </c>
      <c r="K23" s="23" t="str">
        <f aca="false">IF(B23="","",SUMIFS($F$9:F23,$D$9:D23,D23,$E$9:E23,E23))</f>
        <v/>
      </c>
      <c r="L23" s="24" t="str">
        <f aca="false">IF(OR(B23="",I23=""),"",IF(I23=0,"",G23/I23-1))</f>
        <v/>
      </c>
      <c r="M23" s="10" t="str">
        <f aca="false">IF(B23="","",IF(COUNTIFS($A$9:A23,A23,$B$9:B23,B23)&gt;1,"Hold: duplicate invoice",IF(I23="","Hold: no PO line",IF(J23=0,"Hold: no GRN",IF(K23&gt;J23*(1+Settings!$C$5)+0.0001,"Hold: billed qty above GRN",IF(L23&gt;Settings!$C$6+0.000001,"Hold: rate above PO",IF(L23&lt;-0.000001,"Clear to pay (rate below PO)","Clear to pay")))))))</f>
        <v/>
      </c>
    </row>
    <row r="24" customFormat="false" ht="15" hidden="false" customHeight="false" outlineLevel="0" collapsed="false">
      <c r="A24" s="8"/>
      <c r="B24" s="8"/>
      <c r="C24" s="21"/>
      <c r="D24" s="8"/>
      <c r="E24" s="8"/>
      <c r="F24" s="19"/>
      <c r="G24" s="19"/>
      <c r="H24" s="20" t="str">
        <f aca="false">IF(B24="","",F24*G24)</f>
        <v/>
      </c>
      <c r="I24" s="22" t="str">
        <f aca="false">IF(B24="","",IF(COUNTIFS(PO!$A$9:$A$508,D24,PO!$B$9:$B$508,E24)=0,"",SUMIFS(PO!$E$9:$E$508,PO!$A$9:$A$508,D24,PO!$B$9:$B$508,E24)/COUNTIFS(PO!$A$9:$A$508,D24,PO!$B$9:$B$508,E24)))</f>
        <v/>
      </c>
      <c r="J24" s="22" t="str">
        <f aca="false">IF(B24="","",SUMIFS(GRN!$E$9:$E$508,GRN!$C$9:$C$508,D24,GRN!$D$9:$D$508,E24))</f>
        <v/>
      </c>
      <c r="K24" s="23" t="str">
        <f aca="false">IF(B24="","",SUMIFS($F$9:F24,$D$9:D24,D24,$E$9:E24,E24))</f>
        <v/>
      </c>
      <c r="L24" s="24" t="str">
        <f aca="false">IF(OR(B24="",I24=""),"",IF(I24=0,"",G24/I24-1))</f>
        <v/>
      </c>
      <c r="M24" s="10" t="str">
        <f aca="false">IF(B24="","",IF(COUNTIFS($A$9:A24,A24,$B$9:B24,B24)&gt;1,"Hold: duplicate invoice",IF(I24="","Hold: no PO line",IF(J24=0,"Hold: no GRN",IF(K24&gt;J24*(1+Settings!$C$5)+0.0001,"Hold: billed qty above GRN",IF(L24&gt;Settings!$C$6+0.000001,"Hold: rate above PO",IF(L24&lt;-0.000001,"Clear to pay (rate below PO)","Clear to pay")))))))</f>
        <v/>
      </c>
    </row>
    <row r="25" customFormat="false" ht="15" hidden="false" customHeight="false" outlineLevel="0" collapsed="false">
      <c r="A25" s="8"/>
      <c r="B25" s="8"/>
      <c r="C25" s="21"/>
      <c r="D25" s="8"/>
      <c r="E25" s="8"/>
      <c r="F25" s="19"/>
      <c r="G25" s="19"/>
      <c r="H25" s="20" t="str">
        <f aca="false">IF(B25="","",F25*G25)</f>
        <v/>
      </c>
      <c r="I25" s="22" t="str">
        <f aca="false">IF(B25="","",IF(COUNTIFS(PO!$A$9:$A$508,D25,PO!$B$9:$B$508,E25)=0,"",SUMIFS(PO!$E$9:$E$508,PO!$A$9:$A$508,D25,PO!$B$9:$B$508,E25)/COUNTIFS(PO!$A$9:$A$508,D25,PO!$B$9:$B$508,E25)))</f>
        <v/>
      </c>
      <c r="J25" s="22" t="str">
        <f aca="false">IF(B25="","",SUMIFS(GRN!$E$9:$E$508,GRN!$C$9:$C$508,D25,GRN!$D$9:$D$508,E25))</f>
        <v/>
      </c>
      <c r="K25" s="23" t="str">
        <f aca="false">IF(B25="","",SUMIFS($F$9:F25,$D$9:D25,D25,$E$9:E25,E25))</f>
        <v/>
      </c>
      <c r="L25" s="24" t="str">
        <f aca="false">IF(OR(B25="",I25=""),"",IF(I25=0,"",G25/I25-1))</f>
        <v/>
      </c>
      <c r="M25" s="10" t="str">
        <f aca="false">IF(B25="","",IF(COUNTIFS($A$9:A25,A25,$B$9:B25,B25)&gt;1,"Hold: duplicate invoice",IF(I25="","Hold: no PO line",IF(J25=0,"Hold: no GRN",IF(K25&gt;J25*(1+Settings!$C$5)+0.0001,"Hold: billed qty above GRN",IF(L25&gt;Settings!$C$6+0.000001,"Hold: rate above PO",IF(L25&lt;-0.000001,"Clear to pay (rate below PO)","Clear to pay")))))))</f>
        <v/>
      </c>
    </row>
    <row r="26" customFormat="false" ht="15" hidden="false" customHeight="false" outlineLevel="0" collapsed="false">
      <c r="A26" s="8"/>
      <c r="B26" s="8"/>
      <c r="C26" s="21"/>
      <c r="D26" s="8"/>
      <c r="E26" s="8"/>
      <c r="F26" s="19"/>
      <c r="G26" s="19"/>
      <c r="H26" s="20" t="str">
        <f aca="false">IF(B26="","",F26*G26)</f>
        <v/>
      </c>
      <c r="I26" s="22" t="str">
        <f aca="false">IF(B26="","",IF(COUNTIFS(PO!$A$9:$A$508,D26,PO!$B$9:$B$508,E26)=0,"",SUMIFS(PO!$E$9:$E$508,PO!$A$9:$A$508,D26,PO!$B$9:$B$508,E26)/COUNTIFS(PO!$A$9:$A$508,D26,PO!$B$9:$B$508,E26)))</f>
        <v/>
      </c>
      <c r="J26" s="22" t="str">
        <f aca="false">IF(B26="","",SUMIFS(GRN!$E$9:$E$508,GRN!$C$9:$C$508,D26,GRN!$D$9:$D$508,E26))</f>
        <v/>
      </c>
      <c r="K26" s="23" t="str">
        <f aca="false">IF(B26="","",SUMIFS($F$9:F26,$D$9:D26,D26,$E$9:E26,E26))</f>
        <v/>
      </c>
      <c r="L26" s="24" t="str">
        <f aca="false">IF(OR(B26="",I26=""),"",IF(I26=0,"",G26/I26-1))</f>
        <v/>
      </c>
      <c r="M26" s="10" t="str">
        <f aca="false">IF(B26="","",IF(COUNTIFS($A$9:A26,A26,$B$9:B26,B26)&gt;1,"Hold: duplicate invoice",IF(I26="","Hold: no PO line",IF(J26=0,"Hold: no GRN",IF(K26&gt;J26*(1+Settings!$C$5)+0.0001,"Hold: billed qty above GRN",IF(L26&gt;Settings!$C$6+0.000001,"Hold: rate above PO",IF(L26&lt;-0.000001,"Clear to pay (rate below PO)","Clear to pay")))))))</f>
        <v/>
      </c>
    </row>
    <row r="27" customFormat="false" ht="15" hidden="false" customHeight="false" outlineLevel="0" collapsed="false">
      <c r="A27" s="8"/>
      <c r="B27" s="8"/>
      <c r="C27" s="21"/>
      <c r="D27" s="8"/>
      <c r="E27" s="8"/>
      <c r="F27" s="19"/>
      <c r="G27" s="19"/>
      <c r="H27" s="20" t="str">
        <f aca="false">IF(B27="","",F27*G27)</f>
        <v/>
      </c>
      <c r="I27" s="22" t="str">
        <f aca="false">IF(B27="","",IF(COUNTIFS(PO!$A$9:$A$508,D27,PO!$B$9:$B$508,E27)=0,"",SUMIFS(PO!$E$9:$E$508,PO!$A$9:$A$508,D27,PO!$B$9:$B$508,E27)/COUNTIFS(PO!$A$9:$A$508,D27,PO!$B$9:$B$508,E27)))</f>
        <v/>
      </c>
      <c r="J27" s="22" t="str">
        <f aca="false">IF(B27="","",SUMIFS(GRN!$E$9:$E$508,GRN!$C$9:$C$508,D27,GRN!$D$9:$D$508,E27))</f>
        <v/>
      </c>
      <c r="K27" s="23" t="str">
        <f aca="false">IF(B27="","",SUMIFS($F$9:F27,$D$9:D27,D27,$E$9:E27,E27))</f>
        <v/>
      </c>
      <c r="L27" s="24" t="str">
        <f aca="false">IF(OR(B27="",I27=""),"",IF(I27=0,"",G27/I27-1))</f>
        <v/>
      </c>
      <c r="M27" s="10" t="str">
        <f aca="false">IF(B27="","",IF(COUNTIFS($A$9:A27,A27,$B$9:B27,B27)&gt;1,"Hold: duplicate invoice",IF(I27="","Hold: no PO line",IF(J27=0,"Hold: no GRN",IF(K27&gt;J27*(1+Settings!$C$5)+0.0001,"Hold: billed qty above GRN",IF(L27&gt;Settings!$C$6+0.000001,"Hold: rate above PO",IF(L27&lt;-0.000001,"Clear to pay (rate below PO)","Clear to pay")))))))</f>
        <v/>
      </c>
    </row>
    <row r="28" customFormat="false" ht="15" hidden="false" customHeight="false" outlineLevel="0" collapsed="false">
      <c r="A28" s="8"/>
      <c r="B28" s="8"/>
      <c r="C28" s="21"/>
      <c r="D28" s="8"/>
      <c r="E28" s="8"/>
      <c r="F28" s="19"/>
      <c r="G28" s="19"/>
      <c r="H28" s="20" t="str">
        <f aca="false">IF(B28="","",F28*G28)</f>
        <v/>
      </c>
      <c r="I28" s="22" t="str">
        <f aca="false">IF(B28="","",IF(COUNTIFS(PO!$A$9:$A$508,D28,PO!$B$9:$B$508,E28)=0,"",SUMIFS(PO!$E$9:$E$508,PO!$A$9:$A$508,D28,PO!$B$9:$B$508,E28)/COUNTIFS(PO!$A$9:$A$508,D28,PO!$B$9:$B$508,E28)))</f>
        <v/>
      </c>
      <c r="J28" s="22" t="str">
        <f aca="false">IF(B28="","",SUMIFS(GRN!$E$9:$E$508,GRN!$C$9:$C$508,D28,GRN!$D$9:$D$508,E28))</f>
        <v/>
      </c>
      <c r="K28" s="23" t="str">
        <f aca="false">IF(B28="","",SUMIFS($F$9:F28,$D$9:D28,D28,$E$9:E28,E28))</f>
        <v/>
      </c>
      <c r="L28" s="24" t="str">
        <f aca="false">IF(OR(B28="",I28=""),"",IF(I28=0,"",G28/I28-1))</f>
        <v/>
      </c>
      <c r="M28" s="10" t="str">
        <f aca="false">IF(B28="","",IF(COUNTIFS($A$9:A28,A28,$B$9:B28,B28)&gt;1,"Hold: duplicate invoice",IF(I28="","Hold: no PO line",IF(J28=0,"Hold: no GRN",IF(K28&gt;J28*(1+Settings!$C$5)+0.0001,"Hold: billed qty above GRN",IF(L28&gt;Settings!$C$6+0.000001,"Hold: rate above PO",IF(L28&lt;-0.000001,"Clear to pay (rate below PO)","Clear to pay")))))))</f>
        <v/>
      </c>
    </row>
    <row r="29" customFormat="false" ht="15" hidden="false" customHeight="false" outlineLevel="0" collapsed="false">
      <c r="A29" s="8"/>
      <c r="B29" s="8"/>
      <c r="C29" s="21"/>
      <c r="D29" s="8"/>
      <c r="E29" s="8"/>
      <c r="F29" s="19"/>
      <c r="G29" s="19"/>
      <c r="H29" s="20" t="str">
        <f aca="false">IF(B29="","",F29*G29)</f>
        <v/>
      </c>
      <c r="I29" s="22" t="str">
        <f aca="false">IF(B29="","",IF(COUNTIFS(PO!$A$9:$A$508,D29,PO!$B$9:$B$508,E29)=0,"",SUMIFS(PO!$E$9:$E$508,PO!$A$9:$A$508,D29,PO!$B$9:$B$508,E29)/COUNTIFS(PO!$A$9:$A$508,D29,PO!$B$9:$B$508,E29)))</f>
        <v/>
      </c>
      <c r="J29" s="22" t="str">
        <f aca="false">IF(B29="","",SUMIFS(GRN!$E$9:$E$508,GRN!$C$9:$C$508,D29,GRN!$D$9:$D$508,E29))</f>
        <v/>
      </c>
      <c r="K29" s="23" t="str">
        <f aca="false">IF(B29="","",SUMIFS($F$9:F29,$D$9:D29,D29,$E$9:E29,E29))</f>
        <v/>
      </c>
      <c r="L29" s="24" t="str">
        <f aca="false">IF(OR(B29="",I29=""),"",IF(I29=0,"",G29/I29-1))</f>
        <v/>
      </c>
      <c r="M29" s="10" t="str">
        <f aca="false">IF(B29="","",IF(COUNTIFS($A$9:A29,A29,$B$9:B29,B29)&gt;1,"Hold: duplicate invoice",IF(I29="","Hold: no PO line",IF(J29=0,"Hold: no GRN",IF(K29&gt;J29*(1+Settings!$C$5)+0.0001,"Hold: billed qty above GRN",IF(L29&gt;Settings!$C$6+0.000001,"Hold: rate above PO",IF(L29&lt;-0.000001,"Clear to pay (rate below PO)","Clear to pay")))))))</f>
        <v/>
      </c>
    </row>
    <row r="30" customFormat="false" ht="15" hidden="false" customHeight="false" outlineLevel="0" collapsed="false">
      <c r="A30" s="8"/>
      <c r="B30" s="8"/>
      <c r="C30" s="21"/>
      <c r="D30" s="8"/>
      <c r="E30" s="8"/>
      <c r="F30" s="19"/>
      <c r="G30" s="19"/>
      <c r="H30" s="20" t="str">
        <f aca="false">IF(B30="","",F30*G30)</f>
        <v/>
      </c>
      <c r="I30" s="22" t="str">
        <f aca="false">IF(B30="","",IF(COUNTIFS(PO!$A$9:$A$508,D30,PO!$B$9:$B$508,E30)=0,"",SUMIFS(PO!$E$9:$E$508,PO!$A$9:$A$508,D30,PO!$B$9:$B$508,E30)/COUNTIFS(PO!$A$9:$A$508,D30,PO!$B$9:$B$508,E30)))</f>
        <v/>
      </c>
      <c r="J30" s="22" t="str">
        <f aca="false">IF(B30="","",SUMIFS(GRN!$E$9:$E$508,GRN!$C$9:$C$508,D30,GRN!$D$9:$D$508,E30))</f>
        <v/>
      </c>
      <c r="K30" s="23" t="str">
        <f aca="false">IF(B30="","",SUMIFS($F$9:F30,$D$9:D30,D30,$E$9:E30,E30))</f>
        <v/>
      </c>
      <c r="L30" s="24" t="str">
        <f aca="false">IF(OR(B30="",I30=""),"",IF(I30=0,"",G30/I30-1))</f>
        <v/>
      </c>
      <c r="M30" s="10" t="str">
        <f aca="false">IF(B30="","",IF(COUNTIFS($A$9:A30,A30,$B$9:B30,B30)&gt;1,"Hold: duplicate invoice",IF(I30="","Hold: no PO line",IF(J30=0,"Hold: no GRN",IF(K30&gt;J30*(1+Settings!$C$5)+0.0001,"Hold: billed qty above GRN",IF(L30&gt;Settings!$C$6+0.000001,"Hold: rate above PO",IF(L30&lt;-0.000001,"Clear to pay (rate below PO)","Clear to pay")))))))</f>
        <v/>
      </c>
    </row>
    <row r="31" customFormat="false" ht="15" hidden="false" customHeight="false" outlineLevel="0" collapsed="false">
      <c r="A31" s="8"/>
      <c r="B31" s="8"/>
      <c r="C31" s="21"/>
      <c r="D31" s="8"/>
      <c r="E31" s="8"/>
      <c r="F31" s="19"/>
      <c r="G31" s="19"/>
      <c r="H31" s="20" t="str">
        <f aca="false">IF(B31="","",F31*G31)</f>
        <v/>
      </c>
      <c r="I31" s="22" t="str">
        <f aca="false">IF(B31="","",IF(COUNTIFS(PO!$A$9:$A$508,D31,PO!$B$9:$B$508,E31)=0,"",SUMIFS(PO!$E$9:$E$508,PO!$A$9:$A$508,D31,PO!$B$9:$B$508,E31)/COUNTIFS(PO!$A$9:$A$508,D31,PO!$B$9:$B$508,E31)))</f>
        <v/>
      </c>
      <c r="J31" s="22" t="str">
        <f aca="false">IF(B31="","",SUMIFS(GRN!$E$9:$E$508,GRN!$C$9:$C$508,D31,GRN!$D$9:$D$508,E31))</f>
        <v/>
      </c>
      <c r="K31" s="23" t="str">
        <f aca="false">IF(B31="","",SUMIFS($F$9:F31,$D$9:D31,D31,$E$9:E31,E31))</f>
        <v/>
      </c>
      <c r="L31" s="24" t="str">
        <f aca="false">IF(OR(B31="",I31=""),"",IF(I31=0,"",G31/I31-1))</f>
        <v/>
      </c>
      <c r="M31" s="10" t="str">
        <f aca="false">IF(B31="","",IF(COUNTIFS($A$9:A31,A31,$B$9:B31,B31)&gt;1,"Hold: duplicate invoice",IF(I31="","Hold: no PO line",IF(J31=0,"Hold: no GRN",IF(K31&gt;J31*(1+Settings!$C$5)+0.0001,"Hold: billed qty above GRN",IF(L31&gt;Settings!$C$6+0.000001,"Hold: rate above PO",IF(L31&lt;-0.000001,"Clear to pay (rate below PO)","Clear to pay")))))))</f>
        <v/>
      </c>
    </row>
    <row r="32" customFormat="false" ht="15" hidden="false" customHeight="false" outlineLevel="0" collapsed="false">
      <c r="A32" s="8"/>
      <c r="B32" s="8"/>
      <c r="C32" s="21"/>
      <c r="D32" s="8"/>
      <c r="E32" s="8"/>
      <c r="F32" s="19"/>
      <c r="G32" s="19"/>
      <c r="H32" s="20" t="str">
        <f aca="false">IF(B32="","",F32*G32)</f>
        <v/>
      </c>
      <c r="I32" s="22" t="str">
        <f aca="false">IF(B32="","",IF(COUNTIFS(PO!$A$9:$A$508,D32,PO!$B$9:$B$508,E32)=0,"",SUMIFS(PO!$E$9:$E$508,PO!$A$9:$A$508,D32,PO!$B$9:$B$508,E32)/COUNTIFS(PO!$A$9:$A$508,D32,PO!$B$9:$B$508,E32)))</f>
        <v/>
      </c>
      <c r="J32" s="22" t="str">
        <f aca="false">IF(B32="","",SUMIFS(GRN!$E$9:$E$508,GRN!$C$9:$C$508,D32,GRN!$D$9:$D$508,E32))</f>
        <v/>
      </c>
      <c r="K32" s="23" t="str">
        <f aca="false">IF(B32="","",SUMIFS($F$9:F32,$D$9:D32,D32,$E$9:E32,E32))</f>
        <v/>
      </c>
      <c r="L32" s="24" t="str">
        <f aca="false">IF(OR(B32="",I32=""),"",IF(I32=0,"",G32/I32-1))</f>
        <v/>
      </c>
      <c r="M32" s="10" t="str">
        <f aca="false">IF(B32="","",IF(COUNTIFS($A$9:A32,A32,$B$9:B32,B32)&gt;1,"Hold: duplicate invoice",IF(I32="","Hold: no PO line",IF(J32=0,"Hold: no GRN",IF(K32&gt;J32*(1+Settings!$C$5)+0.0001,"Hold: billed qty above GRN",IF(L32&gt;Settings!$C$6+0.000001,"Hold: rate above PO",IF(L32&lt;-0.000001,"Clear to pay (rate below PO)","Clear to pay")))))))</f>
        <v/>
      </c>
    </row>
    <row r="33" customFormat="false" ht="15" hidden="false" customHeight="false" outlineLevel="0" collapsed="false">
      <c r="A33" s="8"/>
      <c r="B33" s="8"/>
      <c r="C33" s="21"/>
      <c r="D33" s="8"/>
      <c r="E33" s="8"/>
      <c r="F33" s="19"/>
      <c r="G33" s="19"/>
      <c r="H33" s="20" t="str">
        <f aca="false">IF(B33="","",F33*G33)</f>
        <v/>
      </c>
      <c r="I33" s="22" t="str">
        <f aca="false">IF(B33="","",IF(COUNTIFS(PO!$A$9:$A$508,D33,PO!$B$9:$B$508,E33)=0,"",SUMIFS(PO!$E$9:$E$508,PO!$A$9:$A$508,D33,PO!$B$9:$B$508,E33)/COUNTIFS(PO!$A$9:$A$508,D33,PO!$B$9:$B$508,E33)))</f>
        <v/>
      </c>
      <c r="J33" s="22" t="str">
        <f aca="false">IF(B33="","",SUMIFS(GRN!$E$9:$E$508,GRN!$C$9:$C$508,D33,GRN!$D$9:$D$508,E33))</f>
        <v/>
      </c>
      <c r="K33" s="23" t="str">
        <f aca="false">IF(B33="","",SUMIFS($F$9:F33,$D$9:D33,D33,$E$9:E33,E33))</f>
        <v/>
      </c>
      <c r="L33" s="24" t="str">
        <f aca="false">IF(OR(B33="",I33=""),"",IF(I33=0,"",G33/I33-1))</f>
        <v/>
      </c>
      <c r="M33" s="10" t="str">
        <f aca="false">IF(B33="","",IF(COUNTIFS($A$9:A33,A33,$B$9:B33,B33)&gt;1,"Hold: duplicate invoice",IF(I33="","Hold: no PO line",IF(J33=0,"Hold: no GRN",IF(K33&gt;J33*(1+Settings!$C$5)+0.0001,"Hold: billed qty above GRN",IF(L33&gt;Settings!$C$6+0.000001,"Hold: rate above PO",IF(L33&lt;-0.000001,"Clear to pay (rate below PO)","Clear to pay")))))))</f>
        <v/>
      </c>
    </row>
    <row r="34" customFormat="false" ht="15" hidden="false" customHeight="false" outlineLevel="0" collapsed="false">
      <c r="A34" s="8"/>
      <c r="B34" s="8"/>
      <c r="C34" s="21"/>
      <c r="D34" s="8"/>
      <c r="E34" s="8"/>
      <c r="F34" s="19"/>
      <c r="G34" s="19"/>
      <c r="H34" s="20" t="str">
        <f aca="false">IF(B34="","",F34*G34)</f>
        <v/>
      </c>
      <c r="I34" s="22" t="str">
        <f aca="false">IF(B34="","",IF(COUNTIFS(PO!$A$9:$A$508,D34,PO!$B$9:$B$508,E34)=0,"",SUMIFS(PO!$E$9:$E$508,PO!$A$9:$A$508,D34,PO!$B$9:$B$508,E34)/COUNTIFS(PO!$A$9:$A$508,D34,PO!$B$9:$B$508,E34)))</f>
        <v/>
      </c>
      <c r="J34" s="22" t="str">
        <f aca="false">IF(B34="","",SUMIFS(GRN!$E$9:$E$508,GRN!$C$9:$C$508,D34,GRN!$D$9:$D$508,E34))</f>
        <v/>
      </c>
      <c r="K34" s="23" t="str">
        <f aca="false">IF(B34="","",SUMIFS($F$9:F34,$D$9:D34,D34,$E$9:E34,E34))</f>
        <v/>
      </c>
      <c r="L34" s="24" t="str">
        <f aca="false">IF(OR(B34="",I34=""),"",IF(I34=0,"",G34/I34-1))</f>
        <v/>
      </c>
      <c r="M34" s="10" t="str">
        <f aca="false">IF(B34="","",IF(COUNTIFS($A$9:A34,A34,$B$9:B34,B34)&gt;1,"Hold: duplicate invoice",IF(I34="","Hold: no PO line",IF(J34=0,"Hold: no GRN",IF(K34&gt;J34*(1+Settings!$C$5)+0.0001,"Hold: billed qty above GRN",IF(L34&gt;Settings!$C$6+0.000001,"Hold: rate above PO",IF(L34&lt;-0.000001,"Clear to pay (rate below PO)","Clear to pay")))))))</f>
        <v/>
      </c>
    </row>
    <row r="35" customFormat="false" ht="15" hidden="false" customHeight="false" outlineLevel="0" collapsed="false">
      <c r="A35" s="8"/>
      <c r="B35" s="8"/>
      <c r="C35" s="21"/>
      <c r="D35" s="8"/>
      <c r="E35" s="8"/>
      <c r="F35" s="19"/>
      <c r="G35" s="19"/>
      <c r="H35" s="20" t="str">
        <f aca="false">IF(B35="","",F35*G35)</f>
        <v/>
      </c>
      <c r="I35" s="22" t="str">
        <f aca="false">IF(B35="","",IF(COUNTIFS(PO!$A$9:$A$508,D35,PO!$B$9:$B$508,E35)=0,"",SUMIFS(PO!$E$9:$E$508,PO!$A$9:$A$508,D35,PO!$B$9:$B$508,E35)/COUNTIFS(PO!$A$9:$A$508,D35,PO!$B$9:$B$508,E35)))</f>
        <v/>
      </c>
      <c r="J35" s="22" t="str">
        <f aca="false">IF(B35="","",SUMIFS(GRN!$E$9:$E$508,GRN!$C$9:$C$508,D35,GRN!$D$9:$D$508,E35))</f>
        <v/>
      </c>
      <c r="K35" s="23" t="str">
        <f aca="false">IF(B35="","",SUMIFS($F$9:F35,$D$9:D35,D35,$E$9:E35,E35))</f>
        <v/>
      </c>
      <c r="L35" s="24" t="str">
        <f aca="false">IF(OR(B35="",I35=""),"",IF(I35=0,"",G35/I35-1))</f>
        <v/>
      </c>
      <c r="M35" s="10" t="str">
        <f aca="false">IF(B35="","",IF(COUNTIFS($A$9:A35,A35,$B$9:B35,B35)&gt;1,"Hold: duplicate invoice",IF(I35="","Hold: no PO line",IF(J35=0,"Hold: no GRN",IF(K35&gt;J35*(1+Settings!$C$5)+0.0001,"Hold: billed qty above GRN",IF(L35&gt;Settings!$C$6+0.000001,"Hold: rate above PO",IF(L35&lt;-0.000001,"Clear to pay (rate below PO)","Clear to pay")))))))</f>
        <v/>
      </c>
    </row>
    <row r="36" customFormat="false" ht="15" hidden="false" customHeight="false" outlineLevel="0" collapsed="false">
      <c r="A36" s="8"/>
      <c r="B36" s="8"/>
      <c r="C36" s="21"/>
      <c r="D36" s="8"/>
      <c r="E36" s="8"/>
      <c r="F36" s="19"/>
      <c r="G36" s="19"/>
      <c r="H36" s="20" t="str">
        <f aca="false">IF(B36="","",F36*G36)</f>
        <v/>
      </c>
      <c r="I36" s="22" t="str">
        <f aca="false">IF(B36="","",IF(COUNTIFS(PO!$A$9:$A$508,D36,PO!$B$9:$B$508,E36)=0,"",SUMIFS(PO!$E$9:$E$508,PO!$A$9:$A$508,D36,PO!$B$9:$B$508,E36)/COUNTIFS(PO!$A$9:$A$508,D36,PO!$B$9:$B$508,E36)))</f>
        <v/>
      </c>
      <c r="J36" s="22" t="str">
        <f aca="false">IF(B36="","",SUMIFS(GRN!$E$9:$E$508,GRN!$C$9:$C$508,D36,GRN!$D$9:$D$508,E36))</f>
        <v/>
      </c>
      <c r="K36" s="23" t="str">
        <f aca="false">IF(B36="","",SUMIFS($F$9:F36,$D$9:D36,D36,$E$9:E36,E36))</f>
        <v/>
      </c>
      <c r="L36" s="24" t="str">
        <f aca="false">IF(OR(B36="",I36=""),"",IF(I36=0,"",G36/I36-1))</f>
        <v/>
      </c>
      <c r="M36" s="10" t="str">
        <f aca="false">IF(B36="","",IF(COUNTIFS($A$9:A36,A36,$B$9:B36,B36)&gt;1,"Hold: duplicate invoice",IF(I36="","Hold: no PO line",IF(J36=0,"Hold: no GRN",IF(K36&gt;J36*(1+Settings!$C$5)+0.0001,"Hold: billed qty above GRN",IF(L36&gt;Settings!$C$6+0.000001,"Hold: rate above PO",IF(L36&lt;-0.000001,"Clear to pay (rate below PO)","Clear to pay")))))))</f>
        <v/>
      </c>
    </row>
    <row r="37" customFormat="false" ht="15" hidden="false" customHeight="false" outlineLevel="0" collapsed="false">
      <c r="A37" s="8"/>
      <c r="B37" s="8"/>
      <c r="C37" s="21"/>
      <c r="D37" s="8"/>
      <c r="E37" s="8"/>
      <c r="F37" s="19"/>
      <c r="G37" s="19"/>
      <c r="H37" s="20" t="str">
        <f aca="false">IF(B37="","",F37*G37)</f>
        <v/>
      </c>
      <c r="I37" s="22" t="str">
        <f aca="false">IF(B37="","",IF(COUNTIFS(PO!$A$9:$A$508,D37,PO!$B$9:$B$508,E37)=0,"",SUMIFS(PO!$E$9:$E$508,PO!$A$9:$A$508,D37,PO!$B$9:$B$508,E37)/COUNTIFS(PO!$A$9:$A$508,D37,PO!$B$9:$B$508,E37)))</f>
        <v/>
      </c>
      <c r="J37" s="22" t="str">
        <f aca="false">IF(B37="","",SUMIFS(GRN!$E$9:$E$508,GRN!$C$9:$C$508,D37,GRN!$D$9:$D$508,E37))</f>
        <v/>
      </c>
      <c r="K37" s="23" t="str">
        <f aca="false">IF(B37="","",SUMIFS($F$9:F37,$D$9:D37,D37,$E$9:E37,E37))</f>
        <v/>
      </c>
      <c r="L37" s="24" t="str">
        <f aca="false">IF(OR(B37="",I37=""),"",IF(I37=0,"",G37/I37-1))</f>
        <v/>
      </c>
      <c r="M37" s="10" t="str">
        <f aca="false">IF(B37="","",IF(COUNTIFS($A$9:A37,A37,$B$9:B37,B37)&gt;1,"Hold: duplicate invoice",IF(I37="","Hold: no PO line",IF(J37=0,"Hold: no GRN",IF(K37&gt;J37*(1+Settings!$C$5)+0.0001,"Hold: billed qty above GRN",IF(L37&gt;Settings!$C$6+0.000001,"Hold: rate above PO",IF(L37&lt;-0.000001,"Clear to pay (rate below PO)","Clear to pay")))))))</f>
        <v/>
      </c>
    </row>
    <row r="38" customFormat="false" ht="15" hidden="false" customHeight="false" outlineLevel="0" collapsed="false">
      <c r="A38" s="8"/>
      <c r="B38" s="8"/>
      <c r="C38" s="21"/>
      <c r="D38" s="8"/>
      <c r="E38" s="8"/>
      <c r="F38" s="19"/>
      <c r="G38" s="19"/>
      <c r="H38" s="20" t="str">
        <f aca="false">IF(B38="","",F38*G38)</f>
        <v/>
      </c>
      <c r="I38" s="22" t="str">
        <f aca="false">IF(B38="","",IF(COUNTIFS(PO!$A$9:$A$508,D38,PO!$B$9:$B$508,E38)=0,"",SUMIFS(PO!$E$9:$E$508,PO!$A$9:$A$508,D38,PO!$B$9:$B$508,E38)/COUNTIFS(PO!$A$9:$A$508,D38,PO!$B$9:$B$508,E38)))</f>
        <v/>
      </c>
      <c r="J38" s="22" t="str">
        <f aca="false">IF(B38="","",SUMIFS(GRN!$E$9:$E$508,GRN!$C$9:$C$508,D38,GRN!$D$9:$D$508,E38))</f>
        <v/>
      </c>
      <c r="K38" s="23" t="str">
        <f aca="false">IF(B38="","",SUMIFS($F$9:F38,$D$9:D38,D38,$E$9:E38,E38))</f>
        <v/>
      </c>
      <c r="L38" s="24" t="str">
        <f aca="false">IF(OR(B38="",I38=""),"",IF(I38=0,"",G38/I38-1))</f>
        <v/>
      </c>
      <c r="M38" s="10" t="str">
        <f aca="false">IF(B38="","",IF(COUNTIFS($A$9:A38,A38,$B$9:B38,B38)&gt;1,"Hold: duplicate invoice",IF(I38="","Hold: no PO line",IF(J38=0,"Hold: no GRN",IF(K38&gt;J38*(1+Settings!$C$5)+0.0001,"Hold: billed qty above GRN",IF(L38&gt;Settings!$C$6+0.000001,"Hold: rate above PO",IF(L38&lt;-0.000001,"Clear to pay (rate below PO)","Clear to pay")))))))</f>
        <v/>
      </c>
    </row>
    <row r="39" customFormat="false" ht="15" hidden="false" customHeight="false" outlineLevel="0" collapsed="false">
      <c r="A39" s="8"/>
      <c r="B39" s="8"/>
      <c r="C39" s="21"/>
      <c r="D39" s="8"/>
      <c r="E39" s="8"/>
      <c r="F39" s="19"/>
      <c r="G39" s="19"/>
      <c r="H39" s="20" t="str">
        <f aca="false">IF(B39="","",F39*G39)</f>
        <v/>
      </c>
      <c r="I39" s="22" t="str">
        <f aca="false">IF(B39="","",IF(COUNTIFS(PO!$A$9:$A$508,D39,PO!$B$9:$B$508,E39)=0,"",SUMIFS(PO!$E$9:$E$508,PO!$A$9:$A$508,D39,PO!$B$9:$B$508,E39)/COUNTIFS(PO!$A$9:$A$508,D39,PO!$B$9:$B$508,E39)))</f>
        <v/>
      </c>
      <c r="J39" s="22" t="str">
        <f aca="false">IF(B39="","",SUMIFS(GRN!$E$9:$E$508,GRN!$C$9:$C$508,D39,GRN!$D$9:$D$508,E39))</f>
        <v/>
      </c>
      <c r="K39" s="23" t="str">
        <f aca="false">IF(B39="","",SUMIFS($F$9:F39,$D$9:D39,D39,$E$9:E39,E39))</f>
        <v/>
      </c>
      <c r="L39" s="24" t="str">
        <f aca="false">IF(OR(B39="",I39=""),"",IF(I39=0,"",G39/I39-1))</f>
        <v/>
      </c>
      <c r="M39" s="10" t="str">
        <f aca="false">IF(B39="","",IF(COUNTIFS($A$9:A39,A39,$B$9:B39,B39)&gt;1,"Hold: duplicate invoice",IF(I39="","Hold: no PO line",IF(J39=0,"Hold: no GRN",IF(K39&gt;J39*(1+Settings!$C$5)+0.0001,"Hold: billed qty above GRN",IF(L39&gt;Settings!$C$6+0.000001,"Hold: rate above PO",IF(L39&lt;-0.000001,"Clear to pay (rate below PO)","Clear to pay")))))))</f>
        <v/>
      </c>
    </row>
    <row r="40" customFormat="false" ht="15" hidden="false" customHeight="false" outlineLevel="0" collapsed="false">
      <c r="A40" s="8"/>
      <c r="B40" s="8"/>
      <c r="C40" s="21"/>
      <c r="D40" s="8"/>
      <c r="E40" s="8"/>
      <c r="F40" s="19"/>
      <c r="G40" s="19"/>
      <c r="H40" s="20" t="str">
        <f aca="false">IF(B40="","",F40*G40)</f>
        <v/>
      </c>
      <c r="I40" s="22" t="str">
        <f aca="false">IF(B40="","",IF(COUNTIFS(PO!$A$9:$A$508,D40,PO!$B$9:$B$508,E40)=0,"",SUMIFS(PO!$E$9:$E$508,PO!$A$9:$A$508,D40,PO!$B$9:$B$508,E40)/COUNTIFS(PO!$A$9:$A$508,D40,PO!$B$9:$B$508,E40)))</f>
        <v/>
      </c>
      <c r="J40" s="22" t="str">
        <f aca="false">IF(B40="","",SUMIFS(GRN!$E$9:$E$508,GRN!$C$9:$C$508,D40,GRN!$D$9:$D$508,E40))</f>
        <v/>
      </c>
      <c r="K40" s="23" t="str">
        <f aca="false">IF(B40="","",SUMIFS($F$9:F40,$D$9:D40,D40,$E$9:E40,E40))</f>
        <v/>
      </c>
      <c r="L40" s="24" t="str">
        <f aca="false">IF(OR(B40="",I40=""),"",IF(I40=0,"",G40/I40-1))</f>
        <v/>
      </c>
      <c r="M40" s="10" t="str">
        <f aca="false">IF(B40="","",IF(COUNTIFS($A$9:A40,A40,$B$9:B40,B40)&gt;1,"Hold: duplicate invoice",IF(I40="","Hold: no PO line",IF(J40=0,"Hold: no GRN",IF(K40&gt;J40*(1+Settings!$C$5)+0.0001,"Hold: billed qty above GRN",IF(L40&gt;Settings!$C$6+0.000001,"Hold: rate above PO",IF(L40&lt;-0.000001,"Clear to pay (rate below PO)","Clear to pay")))))))</f>
        <v/>
      </c>
    </row>
    <row r="41" customFormat="false" ht="15" hidden="false" customHeight="false" outlineLevel="0" collapsed="false">
      <c r="A41" s="8"/>
      <c r="B41" s="8"/>
      <c r="C41" s="21"/>
      <c r="D41" s="8"/>
      <c r="E41" s="8"/>
      <c r="F41" s="19"/>
      <c r="G41" s="19"/>
      <c r="H41" s="20" t="str">
        <f aca="false">IF(B41="","",F41*G41)</f>
        <v/>
      </c>
      <c r="I41" s="22" t="str">
        <f aca="false">IF(B41="","",IF(COUNTIFS(PO!$A$9:$A$508,D41,PO!$B$9:$B$508,E41)=0,"",SUMIFS(PO!$E$9:$E$508,PO!$A$9:$A$508,D41,PO!$B$9:$B$508,E41)/COUNTIFS(PO!$A$9:$A$508,D41,PO!$B$9:$B$508,E41)))</f>
        <v/>
      </c>
      <c r="J41" s="22" t="str">
        <f aca="false">IF(B41="","",SUMIFS(GRN!$E$9:$E$508,GRN!$C$9:$C$508,D41,GRN!$D$9:$D$508,E41))</f>
        <v/>
      </c>
      <c r="K41" s="23" t="str">
        <f aca="false">IF(B41="","",SUMIFS($F$9:F41,$D$9:D41,D41,$E$9:E41,E41))</f>
        <v/>
      </c>
      <c r="L41" s="24" t="str">
        <f aca="false">IF(OR(B41="",I41=""),"",IF(I41=0,"",G41/I41-1))</f>
        <v/>
      </c>
      <c r="M41" s="10" t="str">
        <f aca="false">IF(B41="","",IF(COUNTIFS($A$9:A41,A41,$B$9:B41,B41)&gt;1,"Hold: duplicate invoice",IF(I41="","Hold: no PO line",IF(J41=0,"Hold: no GRN",IF(K41&gt;J41*(1+Settings!$C$5)+0.0001,"Hold: billed qty above GRN",IF(L41&gt;Settings!$C$6+0.000001,"Hold: rate above PO",IF(L41&lt;-0.000001,"Clear to pay (rate below PO)","Clear to pay")))))))</f>
        <v/>
      </c>
    </row>
    <row r="42" customFormat="false" ht="15" hidden="false" customHeight="false" outlineLevel="0" collapsed="false">
      <c r="A42" s="8"/>
      <c r="B42" s="8"/>
      <c r="C42" s="21"/>
      <c r="D42" s="8"/>
      <c r="E42" s="8"/>
      <c r="F42" s="19"/>
      <c r="G42" s="19"/>
      <c r="H42" s="20" t="str">
        <f aca="false">IF(B42="","",F42*G42)</f>
        <v/>
      </c>
      <c r="I42" s="22" t="str">
        <f aca="false">IF(B42="","",IF(COUNTIFS(PO!$A$9:$A$508,D42,PO!$B$9:$B$508,E42)=0,"",SUMIFS(PO!$E$9:$E$508,PO!$A$9:$A$508,D42,PO!$B$9:$B$508,E42)/COUNTIFS(PO!$A$9:$A$508,D42,PO!$B$9:$B$508,E42)))</f>
        <v/>
      </c>
      <c r="J42" s="22" t="str">
        <f aca="false">IF(B42="","",SUMIFS(GRN!$E$9:$E$508,GRN!$C$9:$C$508,D42,GRN!$D$9:$D$508,E42))</f>
        <v/>
      </c>
      <c r="K42" s="23" t="str">
        <f aca="false">IF(B42="","",SUMIFS($F$9:F42,$D$9:D42,D42,$E$9:E42,E42))</f>
        <v/>
      </c>
      <c r="L42" s="24" t="str">
        <f aca="false">IF(OR(B42="",I42=""),"",IF(I42=0,"",G42/I42-1))</f>
        <v/>
      </c>
      <c r="M42" s="10" t="str">
        <f aca="false">IF(B42="","",IF(COUNTIFS($A$9:A42,A42,$B$9:B42,B42)&gt;1,"Hold: duplicate invoice",IF(I42="","Hold: no PO line",IF(J42=0,"Hold: no GRN",IF(K42&gt;J42*(1+Settings!$C$5)+0.0001,"Hold: billed qty above GRN",IF(L42&gt;Settings!$C$6+0.000001,"Hold: rate above PO",IF(L42&lt;-0.000001,"Clear to pay (rate below PO)","Clear to pay")))))))</f>
        <v/>
      </c>
    </row>
    <row r="43" customFormat="false" ht="15" hidden="false" customHeight="false" outlineLevel="0" collapsed="false">
      <c r="A43" s="8"/>
      <c r="B43" s="8"/>
      <c r="C43" s="21"/>
      <c r="D43" s="8"/>
      <c r="E43" s="8"/>
      <c r="F43" s="19"/>
      <c r="G43" s="19"/>
      <c r="H43" s="20" t="str">
        <f aca="false">IF(B43="","",F43*G43)</f>
        <v/>
      </c>
      <c r="I43" s="22" t="str">
        <f aca="false">IF(B43="","",IF(COUNTIFS(PO!$A$9:$A$508,D43,PO!$B$9:$B$508,E43)=0,"",SUMIFS(PO!$E$9:$E$508,PO!$A$9:$A$508,D43,PO!$B$9:$B$508,E43)/COUNTIFS(PO!$A$9:$A$508,D43,PO!$B$9:$B$508,E43)))</f>
        <v/>
      </c>
      <c r="J43" s="22" t="str">
        <f aca="false">IF(B43="","",SUMIFS(GRN!$E$9:$E$508,GRN!$C$9:$C$508,D43,GRN!$D$9:$D$508,E43))</f>
        <v/>
      </c>
      <c r="K43" s="23" t="str">
        <f aca="false">IF(B43="","",SUMIFS($F$9:F43,$D$9:D43,D43,$E$9:E43,E43))</f>
        <v/>
      </c>
      <c r="L43" s="24" t="str">
        <f aca="false">IF(OR(B43="",I43=""),"",IF(I43=0,"",G43/I43-1))</f>
        <v/>
      </c>
      <c r="M43" s="10" t="str">
        <f aca="false">IF(B43="","",IF(COUNTIFS($A$9:A43,A43,$B$9:B43,B43)&gt;1,"Hold: duplicate invoice",IF(I43="","Hold: no PO line",IF(J43=0,"Hold: no GRN",IF(K43&gt;J43*(1+Settings!$C$5)+0.0001,"Hold: billed qty above GRN",IF(L43&gt;Settings!$C$6+0.000001,"Hold: rate above PO",IF(L43&lt;-0.000001,"Clear to pay (rate below PO)","Clear to pay")))))))</f>
        <v/>
      </c>
    </row>
    <row r="44" customFormat="false" ht="15" hidden="false" customHeight="false" outlineLevel="0" collapsed="false">
      <c r="A44" s="8"/>
      <c r="B44" s="8"/>
      <c r="C44" s="21"/>
      <c r="D44" s="8"/>
      <c r="E44" s="8"/>
      <c r="F44" s="19"/>
      <c r="G44" s="19"/>
      <c r="H44" s="20" t="str">
        <f aca="false">IF(B44="","",F44*G44)</f>
        <v/>
      </c>
      <c r="I44" s="22" t="str">
        <f aca="false">IF(B44="","",IF(COUNTIFS(PO!$A$9:$A$508,D44,PO!$B$9:$B$508,E44)=0,"",SUMIFS(PO!$E$9:$E$508,PO!$A$9:$A$508,D44,PO!$B$9:$B$508,E44)/COUNTIFS(PO!$A$9:$A$508,D44,PO!$B$9:$B$508,E44)))</f>
        <v/>
      </c>
      <c r="J44" s="22" t="str">
        <f aca="false">IF(B44="","",SUMIFS(GRN!$E$9:$E$508,GRN!$C$9:$C$508,D44,GRN!$D$9:$D$508,E44))</f>
        <v/>
      </c>
      <c r="K44" s="23" t="str">
        <f aca="false">IF(B44="","",SUMIFS($F$9:F44,$D$9:D44,D44,$E$9:E44,E44))</f>
        <v/>
      </c>
      <c r="L44" s="24" t="str">
        <f aca="false">IF(OR(B44="",I44=""),"",IF(I44=0,"",G44/I44-1))</f>
        <v/>
      </c>
      <c r="M44" s="10" t="str">
        <f aca="false">IF(B44="","",IF(COUNTIFS($A$9:A44,A44,$B$9:B44,B44)&gt;1,"Hold: duplicate invoice",IF(I44="","Hold: no PO line",IF(J44=0,"Hold: no GRN",IF(K44&gt;J44*(1+Settings!$C$5)+0.0001,"Hold: billed qty above GRN",IF(L44&gt;Settings!$C$6+0.000001,"Hold: rate above PO",IF(L44&lt;-0.000001,"Clear to pay (rate below PO)","Clear to pay")))))))</f>
        <v/>
      </c>
    </row>
    <row r="45" customFormat="false" ht="15" hidden="false" customHeight="false" outlineLevel="0" collapsed="false">
      <c r="A45" s="8"/>
      <c r="B45" s="8"/>
      <c r="C45" s="21"/>
      <c r="D45" s="8"/>
      <c r="E45" s="8"/>
      <c r="F45" s="19"/>
      <c r="G45" s="19"/>
      <c r="H45" s="20" t="str">
        <f aca="false">IF(B45="","",F45*G45)</f>
        <v/>
      </c>
      <c r="I45" s="22" t="str">
        <f aca="false">IF(B45="","",IF(COUNTIFS(PO!$A$9:$A$508,D45,PO!$B$9:$B$508,E45)=0,"",SUMIFS(PO!$E$9:$E$508,PO!$A$9:$A$508,D45,PO!$B$9:$B$508,E45)/COUNTIFS(PO!$A$9:$A$508,D45,PO!$B$9:$B$508,E45)))</f>
        <v/>
      </c>
      <c r="J45" s="22" t="str">
        <f aca="false">IF(B45="","",SUMIFS(GRN!$E$9:$E$508,GRN!$C$9:$C$508,D45,GRN!$D$9:$D$508,E45))</f>
        <v/>
      </c>
      <c r="K45" s="23" t="str">
        <f aca="false">IF(B45="","",SUMIFS($F$9:F45,$D$9:D45,D45,$E$9:E45,E45))</f>
        <v/>
      </c>
      <c r="L45" s="24" t="str">
        <f aca="false">IF(OR(B45="",I45=""),"",IF(I45=0,"",G45/I45-1))</f>
        <v/>
      </c>
      <c r="M45" s="10" t="str">
        <f aca="false">IF(B45="","",IF(COUNTIFS($A$9:A45,A45,$B$9:B45,B45)&gt;1,"Hold: duplicate invoice",IF(I45="","Hold: no PO line",IF(J45=0,"Hold: no GRN",IF(K45&gt;J45*(1+Settings!$C$5)+0.0001,"Hold: billed qty above GRN",IF(L45&gt;Settings!$C$6+0.000001,"Hold: rate above PO",IF(L45&lt;-0.000001,"Clear to pay (rate below PO)","Clear to pay")))))))</f>
        <v/>
      </c>
    </row>
    <row r="46" customFormat="false" ht="15" hidden="false" customHeight="false" outlineLevel="0" collapsed="false">
      <c r="A46" s="8"/>
      <c r="B46" s="8"/>
      <c r="C46" s="21"/>
      <c r="D46" s="8"/>
      <c r="E46" s="8"/>
      <c r="F46" s="19"/>
      <c r="G46" s="19"/>
      <c r="H46" s="20" t="str">
        <f aca="false">IF(B46="","",F46*G46)</f>
        <v/>
      </c>
      <c r="I46" s="22" t="str">
        <f aca="false">IF(B46="","",IF(COUNTIFS(PO!$A$9:$A$508,D46,PO!$B$9:$B$508,E46)=0,"",SUMIFS(PO!$E$9:$E$508,PO!$A$9:$A$508,D46,PO!$B$9:$B$508,E46)/COUNTIFS(PO!$A$9:$A$508,D46,PO!$B$9:$B$508,E46)))</f>
        <v/>
      </c>
      <c r="J46" s="22" t="str">
        <f aca="false">IF(B46="","",SUMIFS(GRN!$E$9:$E$508,GRN!$C$9:$C$508,D46,GRN!$D$9:$D$508,E46))</f>
        <v/>
      </c>
      <c r="K46" s="23" t="str">
        <f aca="false">IF(B46="","",SUMIFS($F$9:F46,$D$9:D46,D46,$E$9:E46,E46))</f>
        <v/>
      </c>
      <c r="L46" s="24" t="str">
        <f aca="false">IF(OR(B46="",I46=""),"",IF(I46=0,"",G46/I46-1))</f>
        <v/>
      </c>
      <c r="M46" s="10" t="str">
        <f aca="false">IF(B46="","",IF(COUNTIFS($A$9:A46,A46,$B$9:B46,B46)&gt;1,"Hold: duplicate invoice",IF(I46="","Hold: no PO line",IF(J46=0,"Hold: no GRN",IF(K46&gt;J46*(1+Settings!$C$5)+0.0001,"Hold: billed qty above GRN",IF(L46&gt;Settings!$C$6+0.000001,"Hold: rate above PO",IF(L46&lt;-0.000001,"Clear to pay (rate below PO)","Clear to pay")))))))</f>
        <v/>
      </c>
    </row>
    <row r="47" customFormat="false" ht="15" hidden="false" customHeight="false" outlineLevel="0" collapsed="false">
      <c r="A47" s="8"/>
      <c r="B47" s="8"/>
      <c r="C47" s="21"/>
      <c r="D47" s="8"/>
      <c r="E47" s="8"/>
      <c r="F47" s="19"/>
      <c r="G47" s="19"/>
      <c r="H47" s="20" t="str">
        <f aca="false">IF(B47="","",F47*G47)</f>
        <v/>
      </c>
      <c r="I47" s="22" t="str">
        <f aca="false">IF(B47="","",IF(COUNTIFS(PO!$A$9:$A$508,D47,PO!$B$9:$B$508,E47)=0,"",SUMIFS(PO!$E$9:$E$508,PO!$A$9:$A$508,D47,PO!$B$9:$B$508,E47)/COUNTIFS(PO!$A$9:$A$508,D47,PO!$B$9:$B$508,E47)))</f>
        <v/>
      </c>
      <c r="J47" s="22" t="str">
        <f aca="false">IF(B47="","",SUMIFS(GRN!$E$9:$E$508,GRN!$C$9:$C$508,D47,GRN!$D$9:$D$508,E47))</f>
        <v/>
      </c>
      <c r="K47" s="23" t="str">
        <f aca="false">IF(B47="","",SUMIFS($F$9:F47,$D$9:D47,D47,$E$9:E47,E47))</f>
        <v/>
      </c>
      <c r="L47" s="24" t="str">
        <f aca="false">IF(OR(B47="",I47=""),"",IF(I47=0,"",G47/I47-1))</f>
        <v/>
      </c>
      <c r="M47" s="10" t="str">
        <f aca="false">IF(B47="","",IF(COUNTIFS($A$9:A47,A47,$B$9:B47,B47)&gt;1,"Hold: duplicate invoice",IF(I47="","Hold: no PO line",IF(J47=0,"Hold: no GRN",IF(K47&gt;J47*(1+Settings!$C$5)+0.0001,"Hold: billed qty above GRN",IF(L47&gt;Settings!$C$6+0.000001,"Hold: rate above PO",IF(L47&lt;-0.000001,"Clear to pay (rate below PO)","Clear to pay")))))))</f>
        <v/>
      </c>
    </row>
    <row r="48" customFormat="false" ht="15" hidden="false" customHeight="false" outlineLevel="0" collapsed="false">
      <c r="A48" s="8"/>
      <c r="B48" s="8"/>
      <c r="C48" s="21"/>
      <c r="D48" s="8"/>
      <c r="E48" s="8"/>
      <c r="F48" s="19"/>
      <c r="G48" s="19"/>
      <c r="H48" s="20" t="str">
        <f aca="false">IF(B48="","",F48*G48)</f>
        <v/>
      </c>
      <c r="I48" s="22" t="str">
        <f aca="false">IF(B48="","",IF(COUNTIFS(PO!$A$9:$A$508,D48,PO!$B$9:$B$508,E48)=0,"",SUMIFS(PO!$E$9:$E$508,PO!$A$9:$A$508,D48,PO!$B$9:$B$508,E48)/COUNTIFS(PO!$A$9:$A$508,D48,PO!$B$9:$B$508,E48)))</f>
        <v/>
      </c>
      <c r="J48" s="22" t="str">
        <f aca="false">IF(B48="","",SUMIFS(GRN!$E$9:$E$508,GRN!$C$9:$C$508,D48,GRN!$D$9:$D$508,E48))</f>
        <v/>
      </c>
      <c r="K48" s="23" t="str">
        <f aca="false">IF(B48="","",SUMIFS($F$9:F48,$D$9:D48,D48,$E$9:E48,E48))</f>
        <v/>
      </c>
      <c r="L48" s="24" t="str">
        <f aca="false">IF(OR(B48="",I48=""),"",IF(I48=0,"",G48/I48-1))</f>
        <v/>
      </c>
      <c r="M48" s="10" t="str">
        <f aca="false">IF(B48="","",IF(COUNTIFS($A$9:A48,A48,$B$9:B48,B48)&gt;1,"Hold: duplicate invoice",IF(I48="","Hold: no PO line",IF(J48=0,"Hold: no GRN",IF(K48&gt;J48*(1+Settings!$C$5)+0.0001,"Hold: billed qty above GRN",IF(L48&gt;Settings!$C$6+0.000001,"Hold: rate above PO",IF(L48&lt;-0.000001,"Clear to pay (rate below PO)","Clear to pay")))))))</f>
        <v/>
      </c>
    </row>
    <row r="49" customFormat="false" ht="15" hidden="false" customHeight="false" outlineLevel="0" collapsed="false">
      <c r="A49" s="8"/>
      <c r="B49" s="8"/>
      <c r="C49" s="21"/>
      <c r="D49" s="8"/>
      <c r="E49" s="8"/>
      <c r="F49" s="19"/>
      <c r="G49" s="19"/>
      <c r="H49" s="20" t="str">
        <f aca="false">IF(B49="","",F49*G49)</f>
        <v/>
      </c>
      <c r="I49" s="22" t="str">
        <f aca="false">IF(B49="","",IF(COUNTIFS(PO!$A$9:$A$508,D49,PO!$B$9:$B$508,E49)=0,"",SUMIFS(PO!$E$9:$E$508,PO!$A$9:$A$508,D49,PO!$B$9:$B$508,E49)/COUNTIFS(PO!$A$9:$A$508,D49,PO!$B$9:$B$508,E49)))</f>
        <v/>
      </c>
      <c r="J49" s="22" t="str">
        <f aca="false">IF(B49="","",SUMIFS(GRN!$E$9:$E$508,GRN!$C$9:$C$508,D49,GRN!$D$9:$D$508,E49))</f>
        <v/>
      </c>
      <c r="K49" s="23" t="str">
        <f aca="false">IF(B49="","",SUMIFS($F$9:F49,$D$9:D49,D49,$E$9:E49,E49))</f>
        <v/>
      </c>
      <c r="L49" s="24" t="str">
        <f aca="false">IF(OR(B49="",I49=""),"",IF(I49=0,"",G49/I49-1))</f>
        <v/>
      </c>
      <c r="M49" s="10" t="str">
        <f aca="false">IF(B49="","",IF(COUNTIFS($A$9:A49,A49,$B$9:B49,B49)&gt;1,"Hold: duplicate invoice",IF(I49="","Hold: no PO line",IF(J49=0,"Hold: no GRN",IF(K49&gt;J49*(1+Settings!$C$5)+0.0001,"Hold: billed qty above GRN",IF(L49&gt;Settings!$C$6+0.000001,"Hold: rate above PO",IF(L49&lt;-0.000001,"Clear to pay (rate below PO)","Clear to pay")))))))</f>
        <v/>
      </c>
    </row>
    <row r="50" customFormat="false" ht="15" hidden="false" customHeight="false" outlineLevel="0" collapsed="false">
      <c r="A50" s="8"/>
      <c r="B50" s="8"/>
      <c r="C50" s="21"/>
      <c r="D50" s="8"/>
      <c r="E50" s="8"/>
      <c r="F50" s="19"/>
      <c r="G50" s="19"/>
      <c r="H50" s="20" t="str">
        <f aca="false">IF(B50="","",F50*G50)</f>
        <v/>
      </c>
      <c r="I50" s="22" t="str">
        <f aca="false">IF(B50="","",IF(COUNTIFS(PO!$A$9:$A$508,D50,PO!$B$9:$B$508,E50)=0,"",SUMIFS(PO!$E$9:$E$508,PO!$A$9:$A$508,D50,PO!$B$9:$B$508,E50)/COUNTIFS(PO!$A$9:$A$508,D50,PO!$B$9:$B$508,E50)))</f>
        <v/>
      </c>
      <c r="J50" s="22" t="str">
        <f aca="false">IF(B50="","",SUMIFS(GRN!$E$9:$E$508,GRN!$C$9:$C$508,D50,GRN!$D$9:$D$508,E50))</f>
        <v/>
      </c>
      <c r="K50" s="23" t="str">
        <f aca="false">IF(B50="","",SUMIFS($F$9:F50,$D$9:D50,D50,$E$9:E50,E50))</f>
        <v/>
      </c>
      <c r="L50" s="24" t="str">
        <f aca="false">IF(OR(B50="",I50=""),"",IF(I50=0,"",G50/I50-1))</f>
        <v/>
      </c>
      <c r="M50" s="10" t="str">
        <f aca="false">IF(B50="","",IF(COUNTIFS($A$9:A50,A50,$B$9:B50,B50)&gt;1,"Hold: duplicate invoice",IF(I50="","Hold: no PO line",IF(J50=0,"Hold: no GRN",IF(K50&gt;J50*(1+Settings!$C$5)+0.0001,"Hold: billed qty above GRN",IF(L50&gt;Settings!$C$6+0.000001,"Hold: rate above PO",IF(L50&lt;-0.000001,"Clear to pay (rate below PO)","Clear to pay")))))))</f>
        <v/>
      </c>
    </row>
    <row r="51" customFormat="false" ht="15" hidden="false" customHeight="false" outlineLevel="0" collapsed="false">
      <c r="A51" s="8"/>
      <c r="B51" s="8"/>
      <c r="C51" s="21"/>
      <c r="D51" s="8"/>
      <c r="E51" s="8"/>
      <c r="F51" s="19"/>
      <c r="G51" s="19"/>
      <c r="H51" s="20" t="str">
        <f aca="false">IF(B51="","",F51*G51)</f>
        <v/>
      </c>
      <c r="I51" s="22" t="str">
        <f aca="false">IF(B51="","",IF(COUNTIFS(PO!$A$9:$A$508,D51,PO!$B$9:$B$508,E51)=0,"",SUMIFS(PO!$E$9:$E$508,PO!$A$9:$A$508,D51,PO!$B$9:$B$508,E51)/COUNTIFS(PO!$A$9:$A$508,D51,PO!$B$9:$B$508,E51)))</f>
        <v/>
      </c>
      <c r="J51" s="22" t="str">
        <f aca="false">IF(B51="","",SUMIFS(GRN!$E$9:$E$508,GRN!$C$9:$C$508,D51,GRN!$D$9:$D$508,E51))</f>
        <v/>
      </c>
      <c r="K51" s="23" t="str">
        <f aca="false">IF(B51="","",SUMIFS($F$9:F51,$D$9:D51,D51,$E$9:E51,E51))</f>
        <v/>
      </c>
      <c r="L51" s="24" t="str">
        <f aca="false">IF(OR(B51="",I51=""),"",IF(I51=0,"",G51/I51-1))</f>
        <v/>
      </c>
      <c r="M51" s="10" t="str">
        <f aca="false">IF(B51="","",IF(COUNTIFS($A$9:A51,A51,$B$9:B51,B51)&gt;1,"Hold: duplicate invoice",IF(I51="","Hold: no PO line",IF(J51=0,"Hold: no GRN",IF(K51&gt;J51*(1+Settings!$C$5)+0.0001,"Hold: billed qty above GRN",IF(L51&gt;Settings!$C$6+0.000001,"Hold: rate above PO",IF(L51&lt;-0.000001,"Clear to pay (rate below PO)","Clear to pay")))))))</f>
        <v/>
      </c>
    </row>
    <row r="52" customFormat="false" ht="15" hidden="false" customHeight="false" outlineLevel="0" collapsed="false">
      <c r="A52" s="8"/>
      <c r="B52" s="8"/>
      <c r="C52" s="21"/>
      <c r="D52" s="8"/>
      <c r="E52" s="8"/>
      <c r="F52" s="19"/>
      <c r="G52" s="19"/>
      <c r="H52" s="20" t="str">
        <f aca="false">IF(B52="","",F52*G52)</f>
        <v/>
      </c>
      <c r="I52" s="22" t="str">
        <f aca="false">IF(B52="","",IF(COUNTIFS(PO!$A$9:$A$508,D52,PO!$B$9:$B$508,E52)=0,"",SUMIFS(PO!$E$9:$E$508,PO!$A$9:$A$508,D52,PO!$B$9:$B$508,E52)/COUNTIFS(PO!$A$9:$A$508,D52,PO!$B$9:$B$508,E52)))</f>
        <v/>
      </c>
      <c r="J52" s="22" t="str">
        <f aca="false">IF(B52="","",SUMIFS(GRN!$E$9:$E$508,GRN!$C$9:$C$508,D52,GRN!$D$9:$D$508,E52))</f>
        <v/>
      </c>
      <c r="K52" s="23" t="str">
        <f aca="false">IF(B52="","",SUMIFS($F$9:F52,$D$9:D52,D52,$E$9:E52,E52))</f>
        <v/>
      </c>
      <c r="L52" s="24" t="str">
        <f aca="false">IF(OR(B52="",I52=""),"",IF(I52=0,"",G52/I52-1))</f>
        <v/>
      </c>
      <c r="M52" s="10" t="str">
        <f aca="false">IF(B52="","",IF(COUNTIFS($A$9:A52,A52,$B$9:B52,B52)&gt;1,"Hold: duplicate invoice",IF(I52="","Hold: no PO line",IF(J52=0,"Hold: no GRN",IF(K52&gt;J52*(1+Settings!$C$5)+0.0001,"Hold: billed qty above GRN",IF(L52&gt;Settings!$C$6+0.000001,"Hold: rate above PO",IF(L52&lt;-0.000001,"Clear to pay (rate below PO)","Clear to pay")))))))</f>
        <v/>
      </c>
    </row>
    <row r="53" customFormat="false" ht="15" hidden="false" customHeight="false" outlineLevel="0" collapsed="false">
      <c r="A53" s="8"/>
      <c r="B53" s="8"/>
      <c r="C53" s="21"/>
      <c r="D53" s="8"/>
      <c r="E53" s="8"/>
      <c r="F53" s="19"/>
      <c r="G53" s="19"/>
      <c r="H53" s="20" t="str">
        <f aca="false">IF(B53="","",F53*G53)</f>
        <v/>
      </c>
      <c r="I53" s="22" t="str">
        <f aca="false">IF(B53="","",IF(COUNTIFS(PO!$A$9:$A$508,D53,PO!$B$9:$B$508,E53)=0,"",SUMIFS(PO!$E$9:$E$508,PO!$A$9:$A$508,D53,PO!$B$9:$B$508,E53)/COUNTIFS(PO!$A$9:$A$508,D53,PO!$B$9:$B$508,E53)))</f>
        <v/>
      </c>
      <c r="J53" s="22" t="str">
        <f aca="false">IF(B53="","",SUMIFS(GRN!$E$9:$E$508,GRN!$C$9:$C$508,D53,GRN!$D$9:$D$508,E53))</f>
        <v/>
      </c>
      <c r="K53" s="23" t="str">
        <f aca="false">IF(B53="","",SUMIFS($F$9:F53,$D$9:D53,D53,$E$9:E53,E53))</f>
        <v/>
      </c>
      <c r="L53" s="24" t="str">
        <f aca="false">IF(OR(B53="",I53=""),"",IF(I53=0,"",G53/I53-1))</f>
        <v/>
      </c>
      <c r="M53" s="10" t="str">
        <f aca="false">IF(B53="","",IF(COUNTIFS($A$9:A53,A53,$B$9:B53,B53)&gt;1,"Hold: duplicate invoice",IF(I53="","Hold: no PO line",IF(J53=0,"Hold: no GRN",IF(K53&gt;J53*(1+Settings!$C$5)+0.0001,"Hold: billed qty above GRN",IF(L53&gt;Settings!$C$6+0.000001,"Hold: rate above PO",IF(L53&lt;-0.000001,"Clear to pay (rate below PO)","Clear to pay")))))))</f>
        <v/>
      </c>
    </row>
    <row r="54" customFormat="false" ht="15" hidden="false" customHeight="false" outlineLevel="0" collapsed="false">
      <c r="A54" s="8"/>
      <c r="B54" s="8"/>
      <c r="C54" s="21"/>
      <c r="D54" s="8"/>
      <c r="E54" s="8"/>
      <c r="F54" s="19"/>
      <c r="G54" s="19"/>
      <c r="H54" s="20" t="str">
        <f aca="false">IF(B54="","",F54*G54)</f>
        <v/>
      </c>
      <c r="I54" s="22" t="str">
        <f aca="false">IF(B54="","",IF(COUNTIFS(PO!$A$9:$A$508,D54,PO!$B$9:$B$508,E54)=0,"",SUMIFS(PO!$E$9:$E$508,PO!$A$9:$A$508,D54,PO!$B$9:$B$508,E54)/COUNTIFS(PO!$A$9:$A$508,D54,PO!$B$9:$B$508,E54)))</f>
        <v/>
      </c>
      <c r="J54" s="22" t="str">
        <f aca="false">IF(B54="","",SUMIFS(GRN!$E$9:$E$508,GRN!$C$9:$C$508,D54,GRN!$D$9:$D$508,E54))</f>
        <v/>
      </c>
      <c r="K54" s="23" t="str">
        <f aca="false">IF(B54="","",SUMIFS($F$9:F54,$D$9:D54,D54,$E$9:E54,E54))</f>
        <v/>
      </c>
      <c r="L54" s="24" t="str">
        <f aca="false">IF(OR(B54="",I54=""),"",IF(I54=0,"",G54/I54-1))</f>
        <v/>
      </c>
      <c r="M54" s="10" t="str">
        <f aca="false">IF(B54="","",IF(COUNTIFS($A$9:A54,A54,$B$9:B54,B54)&gt;1,"Hold: duplicate invoice",IF(I54="","Hold: no PO line",IF(J54=0,"Hold: no GRN",IF(K54&gt;J54*(1+Settings!$C$5)+0.0001,"Hold: billed qty above GRN",IF(L54&gt;Settings!$C$6+0.000001,"Hold: rate above PO",IF(L54&lt;-0.000001,"Clear to pay (rate below PO)","Clear to pay")))))))</f>
        <v/>
      </c>
    </row>
    <row r="55" customFormat="false" ht="15" hidden="false" customHeight="false" outlineLevel="0" collapsed="false">
      <c r="A55" s="8"/>
      <c r="B55" s="8"/>
      <c r="C55" s="21"/>
      <c r="D55" s="8"/>
      <c r="E55" s="8"/>
      <c r="F55" s="19"/>
      <c r="G55" s="19"/>
      <c r="H55" s="20" t="str">
        <f aca="false">IF(B55="","",F55*G55)</f>
        <v/>
      </c>
      <c r="I55" s="22" t="str">
        <f aca="false">IF(B55="","",IF(COUNTIFS(PO!$A$9:$A$508,D55,PO!$B$9:$B$508,E55)=0,"",SUMIFS(PO!$E$9:$E$508,PO!$A$9:$A$508,D55,PO!$B$9:$B$508,E55)/COUNTIFS(PO!$A$9:$A$508,D55,PO!$B$9:$B$508,E55)))</f>
        <v/>
      </c>
      <c r="J55" s="22" t="str">
        <f aca="false">IF(B55="","",SUMIFS(GRN!$E$9:$E$508,GRN!$C$9:$C$508,D55,GRN!$D$9:$D$508,E55))</f>
        <v/>
      </c>
      <c r="K55" s="23" t="str">
        <f aca="false">IF(B55="","",SUMIFS($F$9:F55,$D$9:D55,D55,$E$9:E55,E55))</f>
        <v/>
      </c>
      <c r="L55" s="24" t="str">
        <f aca="false">IF(OR(B55="",I55=""),"",IF(I55=0,"",G55/I55-1))</f>
        <v/>
      </c>
      <c r="M55" s="10" t="str">
        <f aca="false">IF(B55="","",IF(COUNTIFS($A$9:A55,A55,$B$9:B55,B55)&gt;1,"Hold: duplicate invoice",IF(I55="","Hold: no PO line",IF(J55=0,"Hold: no GRN",IF(K55&gt;J55*(1+Settings!$C$5)+0.0001,"Hold: billed qty above GRN",IF(L55&gt;Settings!$C$6+0.000001,"Hold: rate above PO",IF(L55&lt;-0.000001,"Clear to pay (rate below PO)","Clear to pay")))))))</f>
        <v/>
      </c>
    </row>
    <row r="56" customFormat="false" ht="15" hidden="false" customHeight="false" outlineLevel="0" collapsed="false">
      <c r="A56" s="8"/>
      <c r="B56" s="8"/>
      <c r="C56" s="21"/>
      <c r="D56" s="8"/>
      <c r="E56" s="8"/>
      <c r="F56" s="19"/>
      <c r="G56" s="19"/>
      <c r="H56" s="20" t="str">
        <f aca="false">IF(B56="","",F56*G56)</f>
        <v/>
      </c>
      <c r="I56" s="22" t="str">
        <f aca="false">IF(B56="","",IF(COUNTIFS(PO!$A$9:$A$508,D56,PO!$B$9:$B$508,E56)=0,"",SUMIFS(PO!$E$9:$E$508,PO!$A$9:$A$508,D56,PO!$B$9:$B$508,E56)/COUNTIFS(PO!$A$9:$A$508,D56,PO!$B$9:$B$508,E56)))</f>
        <v/>
      </c>
      <c r="J56" s="22" t="str">
        <f aca="false">IF(B56="","",SUMIFS(GRN!$E$9:$E$508,GRN!$C$9:$C$508,D56,GRN!$D$9:$D$508,E56))</f>
        <v/>
      </c>
      <c r="K56" s="23" t="str">
        <f aca="false">IF(B56="","",SUMIFS($F$9:F56,$D$9:D56,D56,$E$9:E56,E56))</f>
        <v/>
      </c>
      <c r="L56" s="24" t="str">
        <f aca="false">IF(OR(B56="",I56=""),"",IF(I56=0,"",G56/I56-1))</f>
        <v/>
      </c>
      <c r="M56" s="10" t="str">
        <f aca="false">IF(B56="","",IF(COUNTIFS($A$9:A56,A56,$B$9:B56,B56)&gt;1,"Hold: duplicate invoice",IF(I56="","Hold: no PO line",IF(J56=0,"Hold: no GRN",IF(K56&gt;J56*(1+Settings!$C$5)+0.0001,"Hold: billed qty above GRN",IF(L56&gt;Settings!$C$6+0.000001,"Hold: rate above PO",IF(L56&lt;-0.000001,"Clear to pay (rate below PO)","Clear to pay")))))))</f>
        <v/>
      </c>
    </row>
    <row r="57" customFormat="false" ht="15" hidden="false" customHeight="false" outlineLevel="0" collapsed="false">
      <c r="A57" s="8"/>
      <c r="B57" s="8"/>
      <c r="C57" s="21"/>
      <c r="D57" s="8"/>
      <c r="E57" s="8"/>
      <c r="F57" s="19"/>
      <c r="G57" s="19"/>
      <c r="H57" s="20" t="str">
        <f aca="false">IF(B57="","",F57*G57)</f>
        <v/>
      </c>
      <c r="I57" s="22" t="str">
        <f aca="false">IF(B57="","",IF(COUNTIFS(PO!$A$9:$A$508,D57,PO!$B$9:$B$508,E57)=0,"",SUMIFS(PO!$E$9:$E$508,PO!$A$9:$A$508,D57,PO!$B$9:$B$508,E57)/COUNTIFS(PO!$A$9:$A$508,D57,PO!$B$9:$B$508,E57)))</f>
        <v/>
      </c>
      <c r="J57" s="22" t="str">
        <f aca="false">IF(B57="","",SUMIFS(GRN!$E$9:$E$508,GRN!$C$9:$C$508,D57,GRN!$D$9:$D$508,E57))</f>
        <v/>
      </c>
      <c r="K57" s="23" t="str">
        <f aca="false">IF(B57="","",SUMIFS($F$9:F57,$D$9:D57,D57,$E$9:E57,E57))</f>
        <v/>
      </c>
      <c r="L57" s="24" t="str">
        <f aca="false">IF(OR(B57="",I57=""),"",IF(I57=0,"",G57/I57-1))</f>
        <v/>
      </c>
      <c r="M57" s="10" t="str">
        <f aca="false">IF(B57="","",IF(COUNTIFS($A$9:A57,A57,$B$9:B57,B57)&gt;1,"Hold: duplicate invoice",IF(I57="","Hold: no PO line",IF(J57=0,"Hold: no GRN",IF(K57&gt;J57*(1+Settings!$C$5)+0.0001,"Hold: billed qty above GRN",IF(L57&gt;Settings!$C$6+0.000001,"Hold: rate above PO",IF(L57&lt;-0.000001,"Clear to pay (rate below PO)","Clear to pay")))))))</f>
        <v/>
      </c>
    </row>
    <row r="58" customFormat="false" ht="15" hidden="false" customHeight="false" outlineLevel="0" collapsed="false">
      <c r="A58" s="8"/>
      <c r="B58" s="8"/>
      <c r="C58" s="21"/>
      <c r="D58" s="8"/>
      <c r="E58" s="8"/>
      <c r="F58" s="19"/>
      <c r="G58" s="19"/>
      <c r="H58" s="20" t="str">
        <f aca="false">IF(B58="","",F58*G58)</f>
        <v/>
      </c>
      <c r="I58" s="22" t="str">
        <f aca="false">IF(B58="","",IF(COUNTIFS(PO!$A$9:$A$508,D58,PO!$B$9:$B$508,E58)=0,"",SUMIFS(PO!$E$9:$E$508,PO!$A$9:$A$508,D58,PO!$B$9:$B$508,E58)/COUNTIFS(PO!$A$9:$A$508,D58,PO!$B$9:$B$508,E58)))</f>
        <v/>
      </c>
      <c r="J58" s="22" t="str">
        <f aca="false">IF(B58="","",SUMIFS(GRN!$E$9:$E$508,GRN!$C$9:$C$508,D58,GRN!$D$9:$D$508,E58))</f>
        <v/>
      </c>
      <c r="K58" s="23" t="str">
        <f aca="false">IF(B58="","",SUMIFS($F$9:F58,$D$9:D58,D58,$E$9:E58,E58))</f>
        <v/>
      </c>
      <c r="L58" s="24" t="str">
        <f aca="false">IF(OR(B58="",I58=""),"",IF(I58=0,"",G58/I58-1))</f>
        <v/>
      </c>
      <c r="M58" s="10" t="str">
        <f aca="false">IF(B58="","",IF(COUNTIFS($A$9:A58,A58,$B$9:B58,B58)&gt;1,"Hold: duplicate invoice",IF(I58="","Hold: no PO line",IF(J58=0,"Hold: no GRN",IF(K58&gt;J58*(1+Settings!$C$5)+0.0001,"Hold: billed qty above GRN",IF(L58&gt;Settings!$C$6+0.000001,"Hold: rate above PO",IF(L58&lt;-0.000001,"Clear to pay (rate below PO)","Clear to pay")))))))</f>
        <v/>
      </c>
    </row>
    <row r="59" customFormat="false" ht="15" hidden="false" customHeight="false" outlineLevel="0" collapsed="false">
      <c r="A59" s="8"/>
      <c r="B59" s="8"/>
      <c r="C59" s="21"/>
      <c r="D59" s="8"/>
      <c r="E59" s="8"/>
      <c r="F59" s="19"/>
      <c r="G59" s="19"/>
      <c r="H59" s="20" t="str">
        <f aca="false">IF(B59="","",F59*G59)</f>
        <v/>
      </c>
      <c r="I59" s="22" t="str">
        <f aca="false">IF(B59="","",IF(COUNTIFS(PO!$A$9:$A$508,D59,PO!$B$9:$B$508,E59)=0,"",SUMIFS(PO!$E$9:$E$508,PO!$A$9:$A$508,D59,PO!$B$9:$B$508,E59)/COUNTIFS(PO!$A$9:$A$508,D59,PO!$B$9:$B$508,E59)))</f>
        <v/>
      </c>
      <c r="J59" s="22" t="str">
        <f aca="false">IF(B59="","",SUMIFS(GRN!$E$9:$E$508,GRN!$C$9:$C$508,D59,GRN!$D$9:$D$508,E59))</f>
        <v/>
      </c>
      <c r="K59" s="23" t="str">
        <f aca="false">IF(B59="","",SUMIFS($F$9:F59,$D$9:D59,D59,$E$9:E59,E59))</f>
        <v/>
      </c>
      <c r="L59" s="24" t="str">
        <f aca="false">IF(OR(B59="",I59=""),"",IF(I59=0,"",G59/I59-1))</f>
        <v/>
      </c>
      <c r="M59" s="10" t="str">
        <f aca="false">IF(B59="","",IF(COUNTIFS($A$9:A59,A59,$B$9:B59,B59)&gt;1,"Hold: duplicate invoice",IF(I59="","Hold: no PO line",IF(J59=0,"Hold: no GRN",IF(K59&gt;J59*(1+Settings!$C$5)+0.0001,"Hold: billed qty above GRN",IF(L59&gt;Settings!$C$6+0.000001,"Hold: rate above PO",IF(L59&lt;-0.000001,"Clear to pay (rate below PO)","Clear to pay")))))))</f>
        <v/>
      </c>
    </row>
    <row r="60" customFormat="false" ht="15" hidden="false" customHeight="false" outlineLevel="0" collapsed="false">
      <c r="A60" s="8"/>
      <c r="B60" s="8"/>
      <c r="C60" s="21"/>
      <c r="D60" s="8"/>
      <c r="E60" s="8"/>
      <c r="F60" s="19"/>
      <c r="G60" s="19"/>
      <c r="H60" s="20" t="str">
        <f aca="false">IF(B60="","",F60*G60)</f>
        <v/>
      </c>
      <c r="I60" s="22" t="str">
        <f aca="false">IF(B60="","",IF(COUNTIFS(PO!$A$9:$A$508,D60,PO!$B$9:$B$508,E60)=0,"",SUMIFS(PO!$E$9:$E$508,PO!$A$9:$A$508,D60,PO!$B$9:$B$508,E60)/COUNTIFS(PO!$A$9:$A$508,D60,PO!$B$9:$B$508,E60)))</f>
        <v/>
      </c>
      <c r="J60" s="22" t="str">
        <f aca="false">IF(B60="","",SUMIFS(GRN!$E$9:$E$508,GRN!$C$9:$C$508,D60,GRN!$D$9:$D$508,E60))</f>
        <v/>
      </c>
      <c r="K60" s="23" t="str">
        <f aca="false">IF(B60="","",SUMIFS($F$9:F60,$D$9:D60,D60,$E$9:E60,E60))</f>
        <v/>
      </c>
      <c r="L60" s="24" t="str">
        <f aca="false">IF(OR(B60="",I60=""),"",IF(I60=0,"",G60/I60-1))</f>
        <v/>
      </c>
      <c r="M60" s="10" t="str">
        <f aca="false">IF(B60="","",IF(COUNTIFS($A$9:A60,A60,$B$9:B60,B60)&gt;1,"Hold: duplicate invoice",IF(I60="","Hold: no PO line",IF(J60=0,"Hold: no GRN",IF(K60&gt;J60*(1+Settings!$C$5)+0.0001,"Hold: billed qty above GRN",IF(L60&gt;Settings!$C$6+0.000001,"Hold: rate above PO",IF(L60&lt;-0.000001,"Clear to pay (rate below PO)","Clear to pay")))))))</f>
        <v/>
      </c>
    </row>
    <row r="61" customFormat="false" ht="15" hidden="false" customHeight="false" outlineLevel="0" collapsed="false">
      <c r="A61" s="8"/>
      <c r="B61" s="8"/>
      <c r="C61" s="21"/>
      <c r="D61" s="8"/>
      <c r="E61" s="8"/>
      <c r="F61" s="19"/>
      <c r="G61" s="19"/>
      <c r="H61" s="20" t="str">
        <f aca="false">IF(B61="","",F61*G61)</f>
        <v/>
      </c>
      <c r="I61" s="22" t="str">
        <f aca="false">IF(B61="","",IF(COUNTIFS(PO!$A$9:$A$508,D61,PO!$B$9:$B$508,E61)=0,"",SUMIFS(PO!$E$9:$E$508,PO!$A$9:$A$508,D61,PO!$B$9:$B$508,E61)/COUNTIFS(PO!$A$9:$A$508,D61,PO!$B$9:$B$508,E61)))</f>
        <v/>
      </c>
      <c r="J61" s="22" t="str">
        <f aca="false">IF(B61="","",SUMIFS(GRN!$E$9:$E$508,GRN!$C$9:$C$508,D61,GRN!$D$9:$D$508,E61))</f>
        <v/>
      </c>
      <c r="K61" s="23" t="str">
        <f aca="false">IF(B61="","",SUMIFS($F$9:F61,$D$9:D61,D61,$E$9:E61,E61))</f>
        <v/>
      </c>
      <c r="L61" s="24" t="str">
        <f aca="false">IF(OR(B61="",I61=""),"",IF(I61=0,"",G61/I61-1))</f>
        <v/>
      </c>
      <c r="M61" s="10" t="str">
        <f aca="false">IF(B61="","",IF(COUNTIFS($A$9:A61,A61,$B$9:B61,B61)&gt;1,"Hold: duplicate invoice",IF(I61="","Hold: no PO line",IF(J61=0,"Hold: no GRN",IF(K61&gt;J61*(1+Settings!$C$5)+0.0001,"Hold: billed qty above GRN",IF(L61&gt;Settings!$C$6+0.000001,"Hold: rate above PO",IF(L61&lt;-0.000001,"Clear to pay (rate below PO)","Clear to pay")))))))</f>
        <v/>
      </c>
    </row>
    <row r="62" customFormat="false" ht="15" hidden="false" customHeight="false" outlineLevel="0" collapsed="false">
      <c r="A62" s="8"/>
      <c r="B62" s="8"/>
      <c r="C62" s="21"/>
      <c r="D62" s="8"/>
      <c r="E62" s="8"/>
      <c r="F62" s="19"/>
      <c r="G62" s="19"/>
      <c r="H62" s="20" t="str">
        <f aca="false">IF(B62="","",F62*G62)</f>
        <v/>
      </c>
      <c r="I62" s="22" t="str">
        <f aca="false">IF(B62="","",IF(COUNTIFS(PO!$A$9:$A$508,D62,PO!$B$9:$B$508,E62)=0,"",SUMIFS(PO!$E$9:$E$508,PO!$A$9:$A$508,D62,PO!$B$9:$B$508,E62)/COUNTIFS(PO!$A$9:$A$508,D62,PO!$B$9:$B$508,E62)))</f>
        <v/>
      </c>
      <c r="J62" s="22" t="str">
        <f aca="false">IF(B62="","",SUMIFS(GRN!$E$9:$E$508,GRN!$C$9:$C$508,D62,GRN!$D$9:$D$508,E62))</f>
        <v/>
      </c>
      <c r="K62" s="23" t="str">
        <f aca="false">IF(B62="","",SUMIFS($F$9:F62,$D$9:D62,D62,$E$9:E62,E62))</f>
        <v/>
      </c>
      <c r="L62" s="24" t="str">
        <f aca="false">IF(OR(B62="",I62=""),"",IF(I62=0,"",G62/I62-1))</f>
        <v/>
      </c>
      <c r="M62" s="10" t="str">
        <f aca="false">IF(B62="","",IF(COUNTIFS($A$9:A62,A62,$B$9:B62,B62)&gt;1,"Hold: duplicate invoice",IF(I62="","Hold: no PO line",IF(J62=0,"Hold: no GRN",IF(K62&gt;J62*(1+Settings!$C$5)+0.0001,"Hold: billed qty above GRN",IF(L62&gt;Settings!$C$6+0.000001,"Hold: rate above PO",IF(L62&lt;-0.000001,"Clear to pay (rate below PO)","Clear to pay")))))))</f>
        <v/>
      </c>
    </row>
    <row r="63" customFormat="false" ht="15" hidden="false" customHeight="false" outlineLevel="0" collapsed="false">
      <c r="A63" s="8"/>
      <c r="B63" s="8"/>
      <c r="C63" s="21"/>
      <c r="D63" s="8"/>
      <c r="E63" s="8"/>
      <c r="F63" s="19"/>
      <c r="G63" s="19"/>
      <c r="H63" s="20" t="str">
        <f aca="false">IF(B63="","",F63*G63)</f>
        <v/>
      </c>
      <c r="I63" s="22" t="str">
        <f aca="false">IF(B63="","",IF(COUNTIFS(PO!$A$9:$A$508,D63,PO!$B$9:$B$508,E63)=0,"",SUMIFS(PO!$E$9:$E$508,PO!$A$9:$A$508,D63,PO!$B$9:$B$508,E63)/COUNTIFS(PO!$A$9:$A$508,D63,PO!$B$9:$B$508,E63)))</f>
        <v/>
      </c>
      <c r="J63" s="22" t="str">
        <f aca="false">IF(B63="","",SUMIFS(GRN!$E$9:$E$508,GRN!$C$9:$C$508,D63,GRN!$D$9:$D$508,E63))</f>
        <v/>
      </c>
      <c r="K63" s="23" t="str">
        <f aca="false">IF(B63="","",SUMIFS($F$9:F63,$D$9:D63,D63,$E$9:E63,E63))</f>
        <v/>
      </c>
      <c r="L63" s="24" t="str">
        <f aca="false">IF(OR(B63="",I63=""),"",IF(I63=0,"",G63/I63-1))</f>
        <v/>
      </c>
      <c r="M63" s="10" t="str">
        <f aca="false">IF(B63="","",IF(COUNTIFS($A$9:A63,A63,$B$9:B63,B63)&gt;1,"Hold: duplicate invoice",IF(I63="","Hold: no PO line",IF(J63=0,"Hold: no GRN",IF(K63&gt;J63*(1+Settings!$C$5)+0.0001,"Hold: billed qty above GRN",IF(L63&gt;Settings!$C$6+0.000001,"Hold: rate above PO",IF(L63&lt;-0.000001,"Clear to pay (rate below PO)","Clear to pay")))))))</f>
        <v/>
      </c>
    </row>
    <row r="64" customFormat="false" ht="15" hidden="false" customHeight="false" outlineLevel="0" collapsed="false">
      <c r="A64" s="8"/>
      <c r="B64" s="8"/>
      <c r="C64" s="21"/>
      <c r="D64" s="8"/>
      <c r="E64" s="8"/>
      <c r="F64" s="19"/>
      <c r="G64" s="19"/>
      <c r="H64" s="20" t="str">
        <f aca="false">IF(B64="","",F64*G64)</f>
        <v/>
      </c>
      <c r="I64" s="22" t="str">
        <f aca="false">IF(B64="","",IF(COUNTIFS(PO!$A$9:$A$508,D64,PO!$B$9:$B$508,E64)=0,"",SUMIFS(PO!$E$9:$E$508,PO!$A$9:$A$508,D64,PO!$B$9:$B$508,E64)/COUNTIFS(PO!$A$9:$A$508,D64,PO!$B$9:$B$508,E64)))</f>
        <v/>
      </c>
      <c r="J64" s="22" t="str">
        <f aca="false">IF(B64="","",SUMIFS(GRN!$E$9:$E$508,GRN!$C$9:$C$508,D64,GRN!$D$9:$D$508,E64))</f>
        <v/>
      </c>
      <c r="K64" s="23" t="str">
        <f aca="false">IF(B64="","",SUMIFS($F$9:F64,$D$9:D64,D64,$E$9:E64,E64))</f>
        <v/>
      </c>
      <c r="L64" s="24" t="str">
        <f aca="false">IF(OR(B64="",I64=""),"",IF(I64=0,"",G64/I64-1))</f>
        <v/>
      </c>
      <c r="M64" s="10" t="str">
        <f aca="false">IF(B64="","",IF(COUNTIFS($A$9:A64,A64,$B$9:B64,B64)&gt;1,"Hold: duplicate invoice",IF(I64="","Hold: no PO line",IF(J64=0,"Hold: no GRN",IF(K64&gt;J64*(1+Settings!$C$5)+0.0001,"Hold: billed qty above GRN",IF(L64&gt;Settings!$C$6+0.000001,"Hold: rate above PO",IF(L64&lt;-0.000001,"Clear to pay (rate below PO)","Clear to pay")))))))</f>
        <v/>
      </c>
    </row>
    <row r="65" customFormat="false" ht="15" hidden="false" customHeight="false" outlineLevel="0" collapsed="false">
      <c r="A65" s="8"/>
      <c r="B65" s="8"/>
      <c r="C65" s="21"/>
      <c r="D65" s="8"/>
      <c r="E65" s="8"/>
      <c r="F65" s="19"/>
      <c r="G65" s="19"/>
      <c r="H65" s="20" t="str">
        <f aca="false">IF(B65="","",F65*G65)</f>
        <v/>
      </c>
      <c r="I65" s="22" t="str">
        <f aca="false">IF(B65="","",IF(COUNTIFS(PO!$A$9:$A$508,D65,PO!$B$9:$B$508,E65)=0,"",SUMIFS(PO!$E$9:$E$508,PO!$A$9:$A$508,D65,PO!$B$9:$B$508,E65)/COUNTIFS(PO!$A$9:$A$508,D65,PO!$B$9:$B$508,E65)))</f>
        <v/>
      </c>
      <c r="J65" s="22" t="str">
        <f aca="false">IF(B65="","",SUMIFS(GRN!$E$9:$E$508,GRN!$C$9:$C$508,D65,GRN!$D$9:$D$508,E65))</f>
        <v/>
      </c>
      <c r="K65" s="23" t="str">
        <f aca="false">IF(B65="","",SUMIFS($F$9:F65,$D$9:D65,D65,$E$9:E65,E65))</f>
        <v/>
      </c>
      <c r="L65" s="24" t="str">
        <f aca="false">IF(OR(B65="",I65=""),"",IF(I65=0,"",G65/I65-1))</f>
        <v/>
      </c>
      <c r="M65" s="10" t="str">
        <f aca="false">IF(B65="","",IF(COUNTIFS($A$9:A65,A65,$B$9:B65,B65)&gt;1,"Hold: duplicate invoice",IF(I65="","Hold: no PO line",IF(J65=0,"Hold: no GRN",IF(K65&gt;J65*(1+Settings!$C$5)+0.0001,"Hold: billed qty above GRN",IF(L65&gt;Settings!$C$6+0.000001,"Hold: rate above PO",IF(L65&lt;-0.000001,"Clear to pay (rate below PO)","Clear to pay")))))))</f>
        <v/>
      </c>
    </row>
    <row r="66" customFormat="false" ht="15" hidden="false" customHeight="false" outlineLevel="0" collapsed="false">
      <c r="A66" s="8"/>
      <c r="B66" s="8"/>
      <c r="C66" s="21"/>
      <c r="D66" s="8"/>
      <c r="E66" s="8"/>
      <c r="F66" s="19"/>
      <c r="G66" s="19"/>
      <c r="H66" s="20" t="str">
        <f aca="false">IF(B66="","",F66*G66)</f>
        <v/>
      </c>
      <c r="I66" s="22" t="str">
        <f aca="false">IF(B66="","",IF(COUNTIFS(PO!$A$9:$A$508,D66,PO!$B$9:$B$508,E66)=0,"",SUMIFS(PO!$E$9:$E$508,PO!$A$9:$A$508,D66,PO!$B$9:$B$508,E66)/COUNTIFS(PO!$A$9:$A$508,D66,PO!$B$9:$B$508,E66)))</f>
        <v/>
      </c>
      <c r="J66" s="22" t="str">
        <f aca="false">IF(B66="","",SUMIFS(GRN!$E$9:$E$508,GRN!$C$9:$C$508,D66,GRN!$D$9:$D$508,E66))</f>
        <v/>
      </c>
      <c r="K66" s="23" t="str">
        <f aca="false">IF(B66="","",SUMIFS($F$9:F66,$D$9:D66,D66,$E$9:E66,E66))</f>
        <v/>
      </c>
      <c r="L66" s="24" t="str">
        <f aca="false">IF(OR(B66="",I66=""),"",IF(I66=0,"",G66/I66-1))</f>
        <v/>
      </c>
      <c r="M66" s="10" t="str">
        <f aca="false">IF(B66="","",IF(COUNTIFS($A$9:A66,A66,$B$9:B66,B66)&gt;1,"Hold: duplicate invoice",IF(I66="","Hold: no PO line",IF(J66=0,"Hold: no GRN",IF(K66&gt;J66*(1+Settings!$C$5)+0.0001,"Hold: billed qty above GRN",IF(L66&gt;Settings!$C$6+0.000001,"Hold: rate above PO",IF(L66&lt;-0.000001,"Clear to pay (rate below PO)","Clear to pay")))))))</f>
        <v/>
      </c>
    </row>
    <row r="67" customFormat="false" ht="15" hidden="false" customHeight="false" outlineLevel="0" collapsed="false">
      <c r="A67" s="8"/>
      <c r="B67" s="8"/>
      <c r="C67" s="21"/>
      <c r="D67" s="8"/>
      <c r="E67" s="8"/>
      <c r="F67" s="19"/>
      <c r="G67" s="19"/>
      <c r="H67" s="20" t="str">
        <f aca="false">IF(B67="","",F67*G67)</f>
        <v/>
      </c>
      <c r="I67" s="22" t="str">
        <f aca="false">IF(B67="","",IF(COUNTIFS(PO!$A$9:$A$508,D67,PO!$B$9:$B$508,E67)=0,"",SUMIFS(PO!$E$9:$E$508,PO!$A$9:$A$508,D67,PO!$B$9:$B$508,E67)/COUNTIFS(PO!$A$9:$A$508,D67,PO!$B$9:$B$508,E67)))</f>
        <v/>
      </c>
      <c r="J67" s="22" t="str">
        <f aca="false">IF(B67="","",SUMIFS(GRN!$E$9:$E$508,GRN!$C$9:$C$508,D67,GRN!$D$9:$D$508,E67))</f>
        <v/>
      </c>
      <c r="K67" s="23" t="str">
        <f aca="false">IF(B67="","",SUMIFS($F$9:F67,$D$9:D67,D67,$E$9:E67,E67))</f>
        <v/>
      </c>
      <c r="L67" s="24" t="str">
        <f aca="false">IF(OR(B67="",I67=""),"",IF(I67=0,"",G67/I67-1))</f>
        <v/>
      </c>
      <c r="M67" s="10" t="str">
        <f aca="false">IF(B67="","",IF(COUNTIFS($A$9:A67,A67,$B$9:B67,B67)&gt;1,"Hold: duplicate invoice",IF(I67="","Hold: no PO line",IF(J67=0,"Hold: no GRN",IF(K67&gt;J67*(1+Settings!$C$5)+0.0001,"Hold: billed qty above GRN",IF(L67&gt;Settings!$C$6+0.000001,"Hold: rate above PO",IF(L67&lt;-0.000001,"Clear to pay (rate below PO)","Clear to pay")))))))</f>
        <v/>
      </c>
    </row>
    <row r="68" customFormat="false" ht="15" hidden="false" customHeight="false" outlineLevel="0" collapsed="false">
      <c r="A68" s="8"/>
      <c r="B68" s="8"/>
      <c r="C68" s="21"/>
      <c r="D68" s="8"/>
      <c r="E68" s="8"/>
      <c r="F68" s="19"/>
      <c r="G68" s="19"/>
      <c r="H68" s="20" t="str">
        <f aca="false">IF(B68="","",F68*G68)</f>
        <v/>
      </c>
      <c r="I68" s="22" t="str">
        <f aca="false">IF(B68="","",IF(COUNTIFS(PO!$A$9:$A$508,D68,PO!$B$9:$B$508,E68)=0,"",SUMIFS(PO!$E$9:$E$508,PO!$A$9:$A$508,D68,PO!$B$9:$B$508,E68)/COUNTIFS(PO!$A$9:$A$508,D68,PO!$B$9:$B$508,E68)))</f>
        <v/>
      </c>
      <c r="J68" s="22" t="str">
        <f aca="false">IF(B68="","",SUMIFS(GRN!$E$9:$E$508,GRN!$C$9:$C$508,D68,GRN!$D$9:$D$508,E68))</f>
        <v/>
      </c>
      <c r="K68" s="23" t="str">
        <f aca="false">IF(B68="","",SUMIFS($F$9:F68,$D$9:D68,D68,$E$9:E68,E68))</f>
        <v/>
      </c>
      <c r="L68" s="24" t="str">
        <f aca="false">IF(OR(B68="",I68=""),"",IF(I68=0,"",G68/I68-1))</f>
        <v/>
      </c>
      <c r="M68" s="10" t="str">
        <f aca="false">IF(B68="","",IF(COUNTIFS($A$9:A68,A68,$B$9:B68,B68)&gt;1,"Hold: duplicate invoice",IF(I68="","Hold: no PO line",IF(J68=0,"Hold: no GRN",IF(K68&gt;J68*(1+Settings!$C$5)+0.0001,"Hold: billed qty above GRN",IF(L68&gt;Settings!$C$6+0.000001,"Hold: rate above PO",IF(L68&lt;-0.000001,"Clear to pay (rate below PO)","Clear to pay")))))))</f>
        <v/>
      </c>
    </row>
    <row r="69" customFormat="false" ht="15" hidden="false" customHeight="false" outlineLevel="0" collapsed="false">
      <c r="A69" s="8"/>
      <c r="B69" s="8"/>
      <c r="C69" s="21"/>
      <c r="D69" s="8"/>
      <c r="E69" s="8"/>
      <c r="F69" s="19"/>
      <c r="G69" s="19"/>
      <c r="H69" s="20" t="str">
        <f aca="false">IF(B69="","",F69*G69)</f>
        <v/>
      </c>
      <c r="I69" s="22" t="str">
        <f aca="false">IF(B69="","",IF(COUNTIFS(PO!$A$9:$A$508,D69,PO!$B$9:$B$508,E69)=0,"",SUMIFS(PO!$E$9:$E$508,PO!$A$9:$A$508,D69,PO!$B$9:$B$508,E69)/COUNTIFS(PO!$A$9:$A$508,D69,PO!$B$9:$B$508,E69)))</f>
        <v/>
      </c>
      <c r="J69" s="22" t="str">
        <f aca="false">IF(B69="","",SUMIFS(GRN!$E$9:$E$508,GRN!$C$9:$C$508,D69,GRN!$D$9:$D$508,E69))</f>
        <v/>
      </c>
      <c r="K69" s="23" t="str">
        <f aca="false">IF(B69="","",SUMIFS($F$9:F69,$D$9:D69,D69,$E$9:E69,E69))</f>
        <v/>
      </c>
      <c r="L69" s="24" t="str">
        <f aca="false">IF(OR(B69="",I69=""),"",IF(I69=0,"",G69/I69-1))</f>
        <v/>
      </c>
      <c r="M69" s="10" t="str">
        <f aca="false">IF(B69="","",IF(COUNTIFS($A$9:A69,A69,$B$9:B69,B69)&gt;1,"Hold: duplicate invoice",IF(I69="","Hold: no PO line",IF(J69=0,"Hold: no GRN",IF(K69&gt;J69*(1+Settings!$C$5)+0.0001,"Hold: billed qty above GRN",IF(L69&gt;Settings!$C$6+0.000001,"Hold: rate above PO",IF(L69&lt;-0.000001,"Clear to pay (rate below PO)","Clear to pay")))))))</f>
        <v/>
      </c>
    </row>
    <row r="70" customFormat="false" ht="15" hidden="false" customHeight="false" outlineLevel="0" collapsed="false">
      <c r="A70" s="8"/>
      <c r="B70" s="8"/>
      <c r="C70" s="21"/>
      <c r="D70" s="8"/>
      <c r="E70" s="8"/>
      <c r="F70" s="19"/>
      <c r="G70" s="19"/>
      <c r="H70" s="20" t="str">
        <f aca="false">IF(B70="","",F70*G70)</f>
        <v/>
      </c>
      <c r="I70" s="22" t="str">
        <f aca="false">IF(B70="","",IF(COUNTIFS(PO!$A$9:$A$508,D70,PO!$B$9:$B$508,E70)=0,"",SUMIFS(PO!$E$9:$E$508,PO!$A$9:$A$508,D70,PO!$B$9:$B$508,E70)/COUNTIFS(PO!$A$9:$A$508,D70,PO!$B$9:$B$508,E70)))</f>
        <v/>
      </c>
      <c r="J70" s="22" t="str">
        <f aca="false">IF(B70="","",SUMIFS(GRN!$E$9:$E$508,GRN!$C$9:$C$508,D70,GRN!$D$9:$D$508,E70))</f>
        <v/>
      </c>
      <c r="K70" s="23" t="str">
        <f aca="false">IF(B70="","",SUMIFS($F$9:F70,$D$9:D70,D70,$E$9:E70,E70))</f>
        <v/>
      </c>
      <c r="L70" s="24" t="str">
        <f aca="false">IF(OR(B70="",I70=""),"",IF(I70=0,"",G70/I70-1))</f>
        <v/>
      </c>
      <c r="M70" s="10" t="str">
        <f aca="false">IF(B70="","",IF(COUNTIFS($A$9:A70,A70,$B$9:B70,B70)&gt;1,"Hold: duplicate invoice",IF(I70="","Hold: no PO line",IF(J70=0,"Hold: no GRN",IF(K70&gt;J70*(1+Settings!$C$5)+0.0001,"Hold: billed qty above GRN",IF(L70&gt;Settings!$C$6+0.000001,"Hold: rate above PO",IF(L70&lt;-0.000001,"Clear to pay (rate below PO)","Clear to pay")))))))</f>
        <v/>
      </c>
    </row>
    <row r="71" customFormat="false" ht="15" hidden="false" customHeight="false" outlineLevel="0" collapsed="false">
      <c r="A71" s="8"/>
      <c r="B71" s="8"/>
      <c r="C71" s="21"/>
      <c r="D71" s="8"/>
      <c r="E71" s="8"/>
      <c r="F71" s="19"/>
      <c r="G71" s="19"/>
      <c r="H71" s="20" t="str">
        <f aca="false">IF(B71="","",F71*G71)</f>
        <v/>
      </c>
      <c r="I71" s="22" t="str">
        <f aca="false">IF(B71="","",IF(COUNTIFS(PO!$A$9:$A$508,D71,PO!$B$9:$B$508,E71)=0,"",SUMIFS(PO!$E$9:$E$508,PO!$A$9:$A$508,D71,PO!$B$9:$B$508,E71)/COUNTIFS(PO!$A$9:$A$508,D71,PO!$B$9:$B$508,E71)))</f>
        <v/>
      </c>
      <c r="J71" s="22" t="str">
        <f aca="false">IF(B71="","",SUMIFS(GRN!$E$9:$E$508,GRN!$C$9:$C$508,D71,GRN!$D$9:$D$508,E71))</f>
        <v/>
      </c>
      <c r="K71" s="23" t="str">
        <f aca="false">IF(B71="","",SUMIFS($F$9:F71,$D$9:D71,D71,$E$9:E71,E71))</f>
        <v/>
      </c>
      <c r="L71" s="24" t="str">
        <f aca="false">IF(OR(B71="",I71=""),"",IF(I71=0,"",G71/I71-1))</f>
        <v/>
      </c>
      <c r="M71" s="10" t="str">
        <f aca="false">IF(B71="","",IF(COUNTIFS($A$9:A71,A71,$B$9:B71,B71)&gt;1,"Hold: duplicate invoice",IF(I71="","Hold: no PO line",IF(J71=0,"Hold: no GRN",IF(K71&gt;J71*(1+Settings!$C$5)+0.0001,"Hold: billed qty above GRN",IF(L71&gt;Settings!$C$6+0.000001,"Hold: rate above PO",IF(L71&lt;-0.000001,"Clear to pay (rate below PO)","Clear to pay")))))))</f>
        <v/>
      </c>
    </row>
    <row r="72" customFormat="false" ht="15" hidden="false" customHeight="false" outlineLevel="0" collapsed="false">
      <c r="A72" s="8"/>
      <c r="B72" s="8"/>
      <c r="C72" s="21"/>
      <c r="D72" s="8"/>
      <c r="E72" s="8"/>
      <c r="F72" s="19"/>
      <c r="G72" s="19"/>
      <c r="H72" s="20" t="str">
        <f aca="false">IF(B72="","",F72*G72)</f>
        <v/>
      </c>
      <c r="I72" s="22" t="str">
        <f aca="false">IF(B72="","",IF(COUNTIFS(PO!$A$9:$A$508,D72,PO!$B$9:$B$508,E72)=0,"",SUMIFS(PO!$E$9:$E$508,PO!$A$9:$A$508,D72,PO!$B$9:$B$508,E72)/COUNTIFS(PO!$A$9:$A$508,D72,PO!$B$9:$B$508,E72)))</f>
        <v/>
      </c>
      <c r="J72" s="22" t="str">
        <f aca="false">IF(B72="","",SUMIFS(GRN!$E$9:$E$508,GRN!$C$9:$C$508,D72,GRN!$D$9:$D$508,E72))</f>
        <v/>
      </c>
      <c r="K72" s="23" t="str">
        <f aca="false">IF(B72="","",SUMIFS($F$9:F72,$D$9:D72,D72,$E$9:E72,E72))</f>
        <v/>
      </c>
      <c r="L72" s="24" t="str">
        <f aca="false">IF(OR(B72="",I72=""),"",IF(I72=0,"",G72/I72-1))</f>
        <v/>
      </c>
      <c r="M72" s="10" t="str">
        <f aca="false">IF(B72="","",IF(COUNTIFS($A$9:A72,A72,$B$9:B72,B72)&gt;1,"Hold: duplicate invoice",IF(I72="","Hold: no PO line",IF(J72=0,"Hold: no GRN",IF(K72&gt;J72*(1+Settings!$C$5)+0.0001,"Hold: billed qty above GRN",IF(L72&gt;Settings!$C$6+0.000001,"Hold: rate above PO",IF(L72&lt;-0.000001,"Clear to pay (rate below PO)","Clear to pay")))))))</f>
        <v/>
      </c>
    </row>
    <row r="73" customFormat="false" ht="15" hidden="false" customHeight="false" outlineLevel="0" collapsed="false">
      <c r="A73" s="8"/>
      <c r="B73" s="8"/>
      <c r="C73" s="21"/>
      <c r="D73" s="8"/>
      <c r="E73" s="8"/>
      <c r="F73" s="19"/>
      <c r="G73" s="19"/>
      <c r="H73" s="20" t="str">
        <f aca="false">IF(B73="","",F73*G73)</f>
        <v/>
      </c>
      <c r="I73" s="22" t="str">
        <f aca="false">IF(B73="","",IF(COUNTIFS(PO!$A$9:$A$508,D73,PO!$B$9:$B$508,E73)=0,"",SUMIFS(PO!$E$9:$E$508,PO!$A$9:$A$508,D73,PO!$B$9:$B$508,E73)/COUNTIFS(PO!$A$9:$A$508,D73,PO!$B$9:$B$508,E73)))</f>
        <v/>
      </c>
      <c r="J73" s="22" t="str">
        <f aca="false">IF(B73="","",SUMIFS(GRN!$E$9:$E$508,GRN!$C$9:$C$508,D73,GRN!$D$9:$D$508,E73))</f>
        <v/>
      </c>
      <c r="K73" s="23" t="str">
        <f aca="false">IF(B73="","",SUMIFS($F$9:F73,$D$9:D73,D73,$E$9:E73,E73))</f>
        <v/>
      </c>
      <c r="L73" s="24" t="str">
        <f aca="false">IF(OR(B73="",I73=""),"",IF(I73=0,"",G73/I73-1))</f>
        <v/>
      </c>
      <c r="M73" s="10" t="str">
        <f aca="false">IF(B73="","",IF(COUNTIFS($A$9:A73,A73,$B$9:B73,B73)&gt;1,"Hold: duplicate invoice",IF(I73="","Hold: no PO line",IF(J73=0,"Hold: no GRN",IF(K73&gt;J73*(1+Settings!$C$5)+0.0001,"Hold: billed qty above GRN",IF(L73&gt;Settings!$C$6+0.000001,"Hold: rate above PO",IF(L73&lt;-0.000001,"Clear to pay (rate below PO)","Clear to pay")))))))</f>
        <v/>
      </c>
    </row>
    <row r="74" customFormat="false" ht="15" hidden="false" customHeight="false" outlineLevel="0" collapsed="false">
      <c r="A74" s="8"/>
      <c r="B74" s="8"/>
      <c r="C74" s="21"/>
      <c r="D74" s="8"/>
      <c r="E74" s="8"/>
      <c r="F74" s="19"/>
      <c r="G74" s="19"/>
      <c r="H74" s="20" t="str">
        <f aca="false">IF(B74="","",F74*G74)</f>
        <v/>
      </c>
      <c r="I74" s="22" t="str">
        <f aca="false">IF(B74="","",IF(COUNTIFS(PO!$A$9:$A$508,D74,PO!$B$9:$B$508,E74)=0,"",SUMIFS(PO!$E$9:$E$508,PO!$A$9:$A$508,D74,PO!$B$9:$B$508,E74)/COUNTIFS(PO!$A$9:$A$508,D74,PO!$B$9:$B$508,E74)))</f>
        <v/>
      </c>
      <c r="J74" s="22" t="str">
        <f aca="false">IF(B74="","",SUMIFS(GRN!$E$9:$E$508,GRN!$C$9:$C$508,D74,GRN!$D$9:$D$508,E74))</f>
        <v/>
      </c>
      <c r="K74" s="23" t="str">
        <f aca="false">IF(B74="","",SUMIFS($F$9:F74,$D$9:D74,D74,$E$9:E74,E74))</f>
        <v/>
      </c>
      <c r="L74" s="24" t="str">
        <f aca="false">IF(OR(B74="",I74=""),"",IF(I74=0,"",G74/I74-1))</f>
        <v/>
      </c>
      <c r="M74" s="10" t="str">
        <f aca="false">IF(B74="","",IF(COUNTIFS($A$9:A74,A74,$B$9:B74,B74)&gt;1,"Hold: duplicate invoice",IF(I74="","Hold: no PO line",IF(J74=0,"Hold: no GRN",IF(K74&gt;J74*(1+Settings!$C$5)+0.0001,"Hold: billed qty above GRN",IF(L74&gt;Settings!$C$6+0.000001,"Hold: rate above PO",IF(L74&lt;-0.000001,"Clear to pay (rate below PO)","Clear to pay")))))))</f>
        <v/>
      </c>
    </row>
    <row r="75" customFormat="false" ht="15" hidden="false" customHeight="false" outlineLevel="0" collapsed="false">
      <c r="A75" s="8"/>
      <c r="B75" s="8"/>
      <c r="C75" s="21"/>
      <c r="D75" s="8"/>
      <c r="E75" s="8"/>
      <c r="F75" s="19"/>
      <c r="G75" s="19"/>
      <c r="H75" s="20" t="str">
        <f aca="false">IF(B75="","",F75*G75)</f>
        <v/>
      </c>
      <c r="I75" s="22" t="str">
        <f aca="false">IF(B75="","",IF(COUNTIFS(PO!$A$9:$A$508,D75,PO!$B$9:$B$508,E75)=0,"",SUMIFS(PO!$E$9:$E$508,PO!$A$9:$A$508,D75,PO!$B$9:$B$508,E75)/COUNTIFS(PO!$A$9:$A$508,D75,PO!$B$9:$B$508,E75)))</f>
        <v/>
      </c>
      <c r="J75" s="22" t="str">
        <f aca="false">IF(B75="","",SUMIFS(GRN!$E$9:$E$508,GRN!$C$9:$C$508,D75,GRN!$D$9:$D$508,E75))</f>
        <v/>
      </c>
      <c r="K75" s="23" t="str">
        <f aca="false">IF(B75="","",SUMIFS($F$9:F75,$D$9:D75,D75,$E$9:E75,E75))</f>
        <v/>
      </c>
      <c r="L75" s="24" t="str">
        <f aca="false">IF(OR(B75="",I75=""),"",IF(I75=0,"",G75/I75-1))</f>
        <v/>
      </c>
      <c r="M75" s="10" t="str">
        <f aca="false">IF(B75="","",IF(COUNTIFS($A$9:A75,A75,$B$9:B75,B75)&gt;1,"Hold: duplicate invoice",IF(I75="","Hold: no PO line",IF(J75=0,"Hold: no GRN",IF(K75&gt;J75*(1+Settings!$C$5)+0.0001,"Hold: billed qty above GRN",IF(L75&gt;Settings!$C$6+0.000001,"Hold: rate above PO",IF(L75&lt;-0.000001,"Clear to pay (rate below PO)","Clear to pay")))))))</f>
        <v/>
      </c>
    </row>
    <row r="76" customFormat="false" ht="15" hidden="false" customHeight="false" outlineLevel="0" collapsed="false">
      <c r="A76" s="8"/>
      <c r="B76" s="8"/>
      <c r="C76" s="21"/>
      <c r="D76" s="8"/>
      <c r="E76" s="8"/>
      <c r="F76" s="19"/>
      <c r="G76" s="19"/>
      <c r="H76" s="20" t="str">
        <f aca="false">IF(B76="","",F76*G76)</f>
        <v/>
      </c>
      <c r="I76" s="22" t="str">
        <f aca="false">IF(B76="","",IF(COUNTIFS(PO!$A$9:$A$508,D76,PO!$B$9:$B$508,E76)=0,"",SUMIFS(PO!$E$9:$E$508,PO!$A$9:$A$508,D76,PO!$B$9:$B$508,E76)/COUNTIFS(PO!$A$9:$A$508,D76,PO!$B$9:$B$508,E76)))</f>
        <v/>
      </c>
      <c r="J76" s="22" t="str">
        <f aca="false">IF(B76="","",SUMIFS(GRN!$E$9:$E$508,GRN!$C$9:$C$508,D76,GRN!$D$9:$D$508,E76))</f>
        <v/>
      </c>
      <c r="K76" s="23" t="str">
        <f aca="false">IF(B76="","",SUMIFS($F$9:F76,$D$9:D76,D76,$E$9:E76,E76))</f>
        <v/>
      </c>
      <c r="L76" s="24" t="str">
        <f aca="false">IF(OR(B76="",I76=""),"",IF(I76=0,"",G76/I76-1))</f>
        <v/>
      </c>
      <c r="M76" s="10" t="str">
        <f aca="false">IF(B76="","",IF(COUNTIFS($A$9:A76,A76,$B$9:B76,B76)&gt;1,"Hold: duplicate invoice",IF(I76="","Hold: no PO line",IF(J76=0,"Hold: no GRN",IF(K76&gt;J76*(1+Settings!$C$5)+0.0001,"Hold: billed qty above GRN",IF(L76&gt;Settings!$C$6+0.000001,"Hold: rate above PO",IF(L76&lt;-0.000001,"Clear to pay (rate below PO)","Clear to pay")))))))</f>
        <v/>
      </c>
    </row>
    <row r="77" customFormat="false" ht="15" hidden="false" customHeight="false" outlineLevel="0" collapsed="false">
      <c r="A77" s="8"/>
      <c r="B77" s="8"/>
      <c r="C77" s="21"/>
      <c r="D77" s="8"/>
      <c r="E77" s="8"/>
      <c r="F77" s="19"/>
      <c r="G77" s="19"/>
      <c r="H77" s="20" t="str">
        <f aca="false">IF(B77="","",F77*G77)</f>
        <v/>
      </c>
      <c r="I77" s="22" t="str">
        <f aca="false">IF(B77="","",IF(COUNTIFS(PO!$A$9:$A$508,D77,PO!$B$9:$B$508,E77)=0,"",SUMIFS(PO!$E$9:$E$508,PO!$A$9:$A$508,D77,PO!$B$9:$B$508,E77)/COUNTIFS(PO!$A$9:$A$508,D77,PO!$B$9:$B$508,E77)))</f>
        <v/>
      </c>
      <c r="J77" s="22" t="str">
        <f aca="false">IF(B77="","",SUMIFS(GRN!$E$9:$E$508,GRN!$C$9:$C$508,D77,GRN!$D$9:$D$508,E77))</f>
        <v/>
      </c>
      <c r="K77" s="23" t="str">
        <f aca="false">IF(B77="","",SUMIFS($F$9:F77,$D$9:D77,D77,$E$9:E77,E77))</f>
        <v/>
      </c>
      <c r="L77" s="24" t="str">
        <f aca="false">IF(OR(B77="",I77=""),"",IF(I77=0,"",G77/I77-1))</f>
        <v/>
      </c>
      <c r="M77" s="10" t="str">
        <f aca="false">IF(B77="","",IF(COUNTIFS($A$9:A77,A77,$B$9:B77,B77)&gt;1,"Hold: duplicate invoice",IF(I77="","Hold: no PO line",IF(J77=0,"Hold: no GRN",IF(K77&gt;J77*(1+Settings!$C$5)+0.0001,"Hold: billed qty above GRN",IF(L77&gt;Settings!$C$6+0.000001,"Hold: rate above PO",IF(L77&lt;-0.000001,"Clear to pay (rate below PO)","Clear to pay")))))))</f>
        <v/>
      </c>
    </row>
    <row r="78" customFormat="false" ht="15" hidden="false" customHeight="false" outlineLevel="0" collapsed="false">
      <c r="A78" s="8"/>
      <c r="B78" s="8"/>
      <c r="C78" s="21"/>
      <c r="D78" s="8"/>
      <c r="E78" s="8"/>
      <c r="F78" s="19"/>
      <c r="G78" s="19"/>
      <c r="H78" s="20" t="str">
        <f aca="false">IF(B78="","",F78*G78)</f>
        <v/>
      </c>
      <c r="I78" s="22" t="str">
        <f aca="false">IF(B78="","",IF(COUNTIFS(PO!$A$9:$A$508,D78,PO!$B$9:$B$508,E78)=0,"",SUMIFS(PO!$E$9:$E$508,PO!$A$9:$A$508,D78,PO!$B$9:$B$508,E78)/COUNTIFS(PO!$A$9:$A$508,D78,PO!$B$9:$B$508,E78)))</f>
        <v/>
      </c>
      <c r="J78" s="22" t="str">
        <f aca="false">IF(B78="","",SUMIFS(GRN!$E$9:$E$508,GRN!$C$9:$C$508,D78,GRN!$D$9:$D$508,E78))</f>
        <v/>
      </c>
      <c r="K78" s="23" t="str">
        <f aca="false">IF(B78="","",SUMIFS($F$9:F78,$D$9:D78,D78,$E$9:E78,E78))</f>
        <v/>
      </c>
      <c r="L78" s="24" t="str">
        <f aca="false">IF(OR(B78="",I78=""),"",IF(I78=0,"",G78/I78-1))</f>
        <v/>
      </c>
      <c r="M78" s="10" t="str">
        <f aca="false">IF(B78="","",IF(COUNTIFS($A$9:A78,A78,$B$9:B78,B78)&gt;1,"Hold: duplicate invoice",IF(I78="","Hold: no PO line",IF(J78=0,"Hold: no GRN",IF(K78&gt;J78*(1+Settings!$C$5)+0.0001,"Hold: billed qty above GRN",IF(L78&gt;Settings!$C$6+0.000001,"Hold: rate above PO",IF(L78&lt;-0.000001,"Clear to pay (rate below PO)","Clear to pay")))))))</f>
        <v/>
      </c>
    </row>
    <row r="79" customFormat="false" ht="15" hidden="false" customHeight="false" outlineLevel="0" collapsed="false">
      <c r="A79" s="8"/>
      <c r="B79" s="8"/>
      <c r="C79" s="21"/>
      <c r="D79" s="8"/>
      <c r="E79" s="8"/>
      <c r="F79" s="19"/>
      <c r="G79" s="19"/>
      <c r="H79" s="20" t="str">
        <f aca="false">IF(B79="","",F79*G79)</f>
        <v/>
      </c>
      <c r="I79" s="22" t="str">
        <f aca="false">IF(B79="","",IF(COUNTIFS(PO!$A$9:$A$508,D79,PO!$B$9:$B$508,E79)=0,"",SUMIFS(PO!$E$9:$E$508,PO!$A$9:$A$508,D79,PO!$B$9:$B$508,E79)/COUNTIFS(PO!$A$9:$A$508,D79,PO!$B$9:$B$508,E79)))</f>
        <v/>
      </c>
      <c r="J79" s="22" t="str">
        <f aca="false">IF(B79="","",SUMIFS(GRN!$E$9:$E$508,GRN!$C$9:$C$508,D79,GRN!$D$9:$D$508,E79))</f>
        <v/>
      </c>
      <c r="K79" s="23" t="str">
        <f aca="false">IF(B79="","",SUMIFS($F$9:F79,$D$9:D79,D79,$E$9:E79,E79))</f>
        <v/>
      </c>
      <c r="L79" s="24" t="str">
        <f aca="false">IF(OR(B79="",I79=""),"",IF(I79=0,"",G79/I79-1))</f>
        <v/>
      </c>
      <c r="M79" s="10" t="str">
        <f aca="false">IF(B79="","",IF(COUNTIFS($A$9:A79,A79,$B$9:B79,B79)&gt;1,"Hold: duplicate invoice",IF(I79="","Hold: no PO line",IF(J79=0,"Hold: no GRN",IF(K79&gt;J79*(1+Settings!$C$5)+0.0001,"Hold: billed qty above GRN",IF(L79&gt;Settings!$C$6+0.000001,"Hold: rate above PO",IF(L79&lt;-0.000001,"Clear to pay (rate below PO)","Clear to pay")))))))</f>
        <v/>
      </c>
    </row>
    <row r="80" customFormat="false" ht="15" hidden="false" customHeight="false" outlineLevel="0" collapsed="false">
      <c r="A80" s="8"/>
      <c r="B80" s="8"/>
      <c r="C80" s="21"/>
      <c r="D80" s="8"/>
      <c r="E80" s="8"/>
      <c r="F80" s="19"/>
      <c r="G80" s="19"/>
      <c r="H80" s="20" t="str">
        <f aca="false">IF(B80="","",F80*G80)</f>
        <v/>
      </c>
      <c r="I80" s="22" t="str">
        <f aca="false">IF(B80="","",IF(COUNTIFS(PO!$A$9:$A$508,D80,PO!$B$9:$B$508,E80)=0,"",SUMIFS(PO!$E$9:$E$508,PO!$A$9:$A$508,D80,PO!$B$9:$B$508,E80)/COUNTIFS(PO!$A$9:$A$508,D80,PO!$B$9:$B$508,E80)))</f>
        <v/>
      </c>
      <c r="J80" s="22" t="str">
        <f aca="false">IF(B80="","",SUMIFS(GRN!$E$9:$E$508,GRN!$C$9:$C$508,D80,GRN!$D$9:$D$508,E80))</f>
        <v/>
      </c>
      <c r="K80" s="23" t="str">
        <f aca="false">IF(B80="","",SUMIFS($F$9:F80,$D$9:D80,D80,$E$9:E80,E80))</f>
        <v/>
      </c>
      <c r="L80" s="24" t="str">
        <f aca="false">IF(OR(B80="",I80=""),"",IF(I80=0,"",G80/I80-1))</f>
        <v/>
      </c>
      <c r="M80" s="10" t="str">
        <f aca="false">IF(B80="","",IF(COUNTIFS($A$9:A80,A80,$B$9:B80,B80)&gt;1,"Hold: duplicate invoice",IF(I80="","Hold: no PO line",IF(J80=0,"Hold: no GRN",IF(K80&gt;J80*(1+Settings!$C$5)+0.0001,"Hold: billed qty above GRN",IF(L80&gt;Settings!$C$6+0.000001,"Hold: rate above PO",IF(L80&lt;-0.000001,"Clear to pay (rate below PO)","Clear to pay")))))))</f>
        <v/>
      </c>
    </row>
    <row r="81" customFormat="false" ht="15" hidden="false" customHeight="false" outlineLevel="0" collapsed="false">
      <c r="A81" s="8"/>
      <c r="B81" s="8"/>
      <c r="C81" s="21"/>
      <c r="D81" s="8"/>
      <c r="E81" s="8"/>
      <c r="F81" s="19"/>
      <c r="G81" s="19"/>
      <c r="H81" s="20" t="str">
        <f aca="false">IF(B81="","",F81*G81)</f>
        <v/>
      </c>
      <c r="I81" s="22" t="str">
        <f aca="false">IF(B81="","",IF(COUNTIFS(PO!$A$9:$A$508,D81,PO!$B$9:$B$508,E81)=0,"",SUMIFS(PO!$E$9:$E$508,PO!$A$9:$A$508,D81,PO!$B$9:$B$508,E81)/COUNTIFS(PO!$A$9:$A$508,D81,PO!$B$9:$B$508,E81)))</f>
        <v/>
      </c>
      <c r="J81" s="22" t="str">
        <f aca="false">IF(B81="","",SUMIFS(GRN!$E$9:$E$508,GRN!$C$9:$C$508,D81,GRN!$D$9:$D$508,E81))</f>
        <v/>
      </c>
      <c r="K81" s="23" t="str">
        <f aca="false">IF(B81="","",SUMIFS($F$9:F81,$D$9:D81,D81,$E$9:E81,E81))</f>
        <v/>
      </c>
      <c r="L81" s="24" t="str">
        <f aca="false">IF(OR(B81="",I81=""),"",IF(I81=0,"",G81/I81-1))</f>
        <v/>
      </c>
      <c r="M81" s="10" t="str">
        <f aca="false">IF(B81="","",IF(COUNTIFS($A$9:A81,A81,$B$9:B81,B81)&gt;1,"Hold: duplicate invoice",IF(I81="","Hold: no PO line",IF(J81=0,"Hold: no GRN",IF(K81&gt;J81*(1+Settings!$C$5)+0.0001,"Hold: billed qty above GRN",IF(L81&gt;Settings!$C$6+0.000001,"Hold: rate above PO",IF(L81&lt;-0.000001,"Clear to pay (rate below PO)","Clear to pay")))))))</f>
        <v/>
      </c>
    </row>
    <row r="82" customFormat="false" ht="15" hidden="false" customHeight="false" outlineLevel="0" collapsed="false">
      <c r="A82" s="8"/>
      <c r="B82" s="8"/>
      <c r="C82" s="21"/>
      <c r="D82" s="8"/>
      <c r="E82" s="8"/>
      <c r="F82" s="19"/>
      <c r="G82" s="19"/>
      <c r="H82" s="20" t="str">
        <f aca="false">IF(B82="","",F82*G82)</f>
        <v/>
      </c>
      <c r="I82" s="22" t="str">
        <f aca="false">IF(B82="","",IF(COUNTIFS(PO!$A$9:$A$508,D82,PO!$B$9:$B$508,E82)=0,"",SUMIFS(PO!$E$9:$E$508,PO!$A$9:$A$508,D82,PO!$B$9:$B$508,E82)/COUNTIFS(PO!$A$9:$A$508,D82,PO!$B$9:$B$508,E82)))</f>
        <v/>
      </c>
      <c r="J82" s="22" t="str">
        <f aca="false">IF(B82="","",SUMIFS(GRN!$E$9:$E$508,GRN!$C$9:$C$508,D82,GRN!$D$9:$D$508,E82))</f>
        <v/>
      </c>
      <c r="K82" s="23" t="str">
        <f aca="false">IF(B82="","",SUMIFS($F$9:F82,$D$9:D82,D82,$E$9:E82,E82))</f>
        <v/>
      </c>
      <c r="L82" s="24" t="str">
        <f aca="false">IF(OR(B82="",I82=""),"",IF(I82=0,"",G82/I82-1))</f>
        <v/>
      </c>
      <c r="M82" s="10" t="str">
        <f aca="false">IF(B82="","",IF(COUNTIFS($A$9:A82,A82,$B$9:B82,B82)&gt;1,"Hold: duplicate invoice",IF(I82="","Hold: no PO line",IF(J82=0,"Hold: no GRN",IF(K82&gt;J82*(1+Settings!$C$5)+0.0001,"Hold: billed qty above GRN",IF(L82&gt;Settings!$C$6+0.000001,"Hold: rate above PO",IF(L82&lt;-0.000001,"Clear to pay (rate below PO)","Clear to pay")))))))</f>
        <v/>
      </c>
    </row>
    <row r="83" customFormat="false" ht="15" hidden="false" customHeight="false" outlineLevel="0" collapsed="false">
      <c r="A83" s="8"/>
      <c r="B83" s="8"/>
      <c r="C83" s="21"/>
      <c r="D83" s="8"/>
      <c r="E83" s="8"/>
      <c r="F83" s="19"/>
      <c r="G83" s="19"/>
      <c r="H83" s="20" t="str">
        <f aca="false">IF(B83="","",F83*G83)</f>
        <v/>
      </c>
      <c r="I83" s="22" t="str">
        <f aca="false">IF(B83="","",IF(COUNTIFS(PO!$A$9:$A$508,D83,PO!$B$9:$B$508,E83)=0,"",SUMIFS(PO!$E$9:$E$508,PO!$A$9:$A$508,D83,PO!$B$9:$B$508,E83)/COUNTIFS(PO!$A$9:$A$508,D83,PO!$B$9:$B$508,E83)))</f>
        <v/>
      </c>
      <c r="J83" s="22" t="str">
        <f aca="false">IF(B83="","",SUMIFS(GRN!$E$9:$E$508,GRN!$C$9:$C$508,D83,GRN!$D$9:$D$508,E83))</f>
        <v/>
      </c>
      <c r="K83" s="23" t="str">
        <f aca="false">IF(B83="","",SUMIFS($F$9:F83,$D$9:D83,D83,$E$9:E83,E83))</f>
        <v/>
      </c>
      <c r="L83" s="24" t="str">
        <f aca="false">IF(OR(B83="",I83=""),"",IF(I83=0,"",G83/I83-1))</f>
        <v/>
      </c>
      <c r="M83" s="10" t="str">
        <f aca="false">IF(B83="","",IF(COUNTIFS($A$9:A83,A83,$B$9:B83,B83)&gt;1,"Hold: duplicate invoice",IF(I83="","Hold: no PO line",IF(J83=0,"Hold: no GRN",IF(K83&gt;J83*(1+Settings!$C$5)+0.0001,"Hold: billed qty above GRN",IF(L83&gt;Settings!$C$6+0.000001,"Hold: rate above PO",IF(L83&lt;-0.000001,"Clear to pay (rate below PO)","Clear to pay")))))))</f>
        <v/>
      </c>
    </row>
    <row r="84" customFormat="false" ht="15" hidden="false" customHeight="false" outlineLevel="0" collapsed="false">
      <c r="A84" s="8"/>
      <c r="B84" s="8"/>
      <c r="C84" s="21"/>
      <c r="D84" s="8"/>
      <c r="E84" s="8"/>
      <c r="F84" s="19"/>
      <c r="G84" s="19"/>
      <c r="H84" s="20" t="str">
        <f aca="false">IF(B84="","",F84*G84)</f>
        <v/>
      </c>
      <c r="I84" s="22" t="str">
        <f aca="false">IF(B84="","",IF(COUNTIFS(PO!$A$9:$A$508,D84,PO!$B$9:$B$508,E84)=0,"",SUMIFS(PO!$E$9:$E$508,PO!$A$9:$A$508,D84,PO!$B$9:$B$508,E84)/COUNTIFS(PO!$A$9:$A$508,D84,PO!$B$9:$B$508,E84)))</f>
        <v/>
      </c>
      <c r="J84" s="22" t="str">
        <f aca="false">IF(B84="","",SUMIFS(GRN!$E$9:$E$508,GRN!$C$9:$C$508,D84,GRN!$D$9:$D$508,E84))</f>
        <v/>
      </c>
      <c r="K84" s="23" t="str">
        <f aca="false">IF(B84="","",SUMIFS($F$9:F84,$D$9:D84,D84,$E$9:E84,E84))</f>
        <v/>
      </c>
      <c r="L84" s="24" t="str">
        <f aca="false">IF(OR(B84="",I84=""),"",IF(I84=0,"",G84/I84-1))</f>
        <v/>
      </c>
      <c r="M84" s="10" t="str">
        <f aca="false">IF(B84="","",IF(COUNTIFS($A$9:A84,A84,$B$9:B84,B84)&gt;1,"Hold: duplicate invoice",IF(I84="","Hold: no PO line",IF(J84=0,"Hold: no GRN",IF(K84&gt;J84*(1+Settings!$C$5)+0.0001,"Hold: billed qty above GRN",IF(L84&gt;Settings!$C$6+0.000001,"Hold: rate above PO",IF(L84&lt;-0.000001,"Clear to pay (rate below PO)","Clear to pay")))))))</f>
        <v/>
      </c>
    </row>
    <row r="85" customFormat="false" ht="15" hidden="false" customHeight="false" outlineLevel="0" collapsed="false">
      <c r="A85" s="8"/>
      <c r="B85" s="8"/>
      <c r="C85" s="21"/>
      <c r="D85" s="8"/>
      <c r="E85" s="8"/>
      <c r="F85" s="19"/>
      <c r="G85" s="19"/>
      <c r="H85" s="20" t="str">
        <f aca="false">IF(B85="","",F85*G85)</f>
        <v/>
      </c>
      <c r="I85" s="22" t="str">
        <f aca="false">IF(B85="","",IF(COUNTIFS(PO!$A$9:$A$508,D85,PO!$B$9:$B$508,E85)=0,"",SUMIFS(PO!$E$9:$E$508,PO!$A$9:$A$508,D85,PO!$B$9:$B$508,E85)/COUNTIFS(PO!$A$9:$A$508,D85,PO!$B$9:$B$508,E85)))</f>
        <v/>
      </c>
      <c r="J85" s="22" t="str">
        <f aca="false">IF(B85="","",SUMIFS(GRN!$E$9:$E$508,GRN!$C$9:$C$508,D85,GRN!$D$9:$D$508,E85))</f>
        <v/>
      </c>
      <c r="K85" s="23" t="str">
        <f aca="false">IF(B85="","",SUMIFS($F$9:F85,$D$9:D85,D85,$E$9:E85,E85))</f>
        <v/>
      </c>
      <c r="L85" s="24" t="str">
        <f aca="false">IF(OR(B85="",I85=""),"",IF(I85=0,"",G85/I85-1))</f>
        <v/>
      </c>
      <c r="M85" s="10" t="str">
        <f aca="false">IF(B85="","",IF(COUNTIFS($A$9:A85,A85,$B$9:B85,B85)&gt;1,"Hold: duplicate invoice",IF(I85="","Hold: no PO line",IF(J85=0,"Hold: no GRN",IF(K85&gt;J85*(1+Settings!$C$5)+0.0001,"Hold: billed qty above GRN",IF(L85&gt;Settings!$C$6+0.000001,"Hold: rate above PO",IF(L85&lt;-0.000001,"Clear to pay (rate below PO)","Clear to pay")))))))</f>
        <v/>
      </c>
    </row>
    <row r="86" customFormat="false" ht="15" hidden="false" customHeight="false" outlineLevel="0" collapsed="false">
      <c r="A86" s="8"/>
      <c r="B86" s="8"/>
      <c r="C86" s="21"/>
      <c r="D86" s="8"/>
      <c r="E86" s="8"/>
      <c r="F86" s="19"/>
      <c r="G86" s="19"/>
      <c r="H86" s="20" t="str">
        <f aca="false">IF(B86="","",F86*G86)</f>
        <v/>
      </c>
      <c r="I86" s="22" t="str">
        <f aca="false">IF(B86="","",IF(COUNTIFS(PO!$A$9:$A$508,D86,PO!$B$9:$B$508,E86)=0,"",SUMIFS(PO!$E$9:$E$508,PO!$A$9:$A$508,D86,PO!$B$9:$B$508,E86)/COUNTIFS(PO!$A$9:$A$508,D86,PO!$B$9:$B$508,E86)))</f>
        <v/>
      </c>
      <c r="J86" s="22" t="str">
        <f aca="false">IF(B86="","",SUMIFS(GRN!$E$9:$E$508,GRN!$C$9:$C$508,D86,GRN!$D$9:$D$508,E86))</f>
        <v/>
      </c>
      <c r="K86" s="23" t="str">
        <f aca="false">IF(B86="","",SUMIFS($F$9:F86,$D$9:D86,D86,$E$9:E86,E86))</f>
        <v/>
      </c>
      <c r="L86" s="24" t="str">
        <f aca="false">IF(OR(B86="",I86=""),"",IF(I86=0,"",G86/I86-1))</f>
        <v/>
      </c>
      <c r="M86" s="10" t="str">
        <f aca="false">IF(B86="","",IF(COUNTIFS($A$9:A86,A86,$B$9:B86,B86)&gt;1,"Hold: duplicate invoice",IF(I86="","Hold: no PO line",IF(J86=0,"Hold: no GRN",IF(K86&gt;J86*(1+Settings!$C$5)+0.0001,"Hold: billed qty above GRN",IF(L86&gt;Settings!$C$6+0.000001,"Hold: rate above PO",IF(L86&lt;-0.000001,"Clear to pay (rate below PO)","Clear to pay")))))))</f>
        <v/>
      </c>
    </row>
    <row r="87" customFormat="false" ht="15" hidden="false" customHeight="false" outlineLevel="0" collapsed="false">
      <c r="A87" s="8"/>
      <c r="B87" s="8"/>
      <c r="C87" s="21"/>
      <c r="D87" s="8"/>
      <c r="E87" s="8"/>
      <c r="F87" s="19"/>
      <c r="G87" s="19"/>
      <c r="H87" s="20" t="str">
        <f aca="false">IF(B87="","",F87*G87)</f>
        <v/>
      </c>
      <c r="I87" s="22" t="str">
        <f aca="false">IF(B87="","",IF(COUNTIFS(PO!$A$9:$A$508,D87,PO!$B$9:$B$508,E87)=0,"",SUMIFS(PO!$E$9:$E$508,PO!$A$9:$A$508,D87,PO!$B$9:$B$508,E87)/COUNTIFS(PO!$A$9:$A$508,D87,PO!$B$9:$B$508,E87)))</f>
        <v/>
      </c>
      <c r="J87" s="22" t="str">
        <f aca="false">IF(B87="","",SUMIFS(GRN!$E$9:$E$508,GRN!$C$9:$C$508,D87,GRN!$D$9:$D$508,E87))</f>
        <v/>
      </c>
      <c r="K87" s="23" t="str">
        <f aca="false">IF(B87="","",SUMIFS($F$9:F87,$D$9:D87,D87,$E$9:E87,E87))</f>
        <v/>
      </c>
      <c r="L87" s="24" t="str">
        <f aca="false">IF(OR(B87="",I87=""),"",IF(I87=0,"",G87/I87-1))</f>
        <v/>
      </c>
      <c r="M87" s="10" t="str">
        <f aca="false">IF(B87="","",IF(COUNTIFS($A$9:A87,A87,$B$9:B87,B87)&gt;1,"Hold: duplicate invoice",IF(I87="","Hold: no PO line",IF(J87=0,"Hold: no GRN",IF(K87&gt;J87*(1+Settings!$C$5)+0.0001,"Hold: billed qty above GRN",IF(L87&gt;Settings!$C$6+0.000001,"Hold: rate above PO",IF(L87&lt;-0.000001,"Clear to pay (rate below PO)","Clear to pay")))))))</f>
        <v/>
      </c>
    </row>
    <row r="88" customFormat="false" ht="15" hidden="false" customHeight="false" outlineLevel="0" collapsed="false">
      <c r="A88" s="8"/>
      <c r="B88" s="8"/>
      <c r="C88" s="21"/>
      <c r="D88" s="8"/>
      <c r="E88" s="8"/>
      <c r="F88" s="19"/>
      <c r="G88" s="19"/>
      <c r="H88" s="20" t="str">
        <f aca="false">IF(B88="","",F88*G88)</f>
        <v/>
      </c>
      <c r="I88" s="22" t="str">
        <f aca="false">IF(B88="","",IF(COUNTIFS(PO!$A$9:$A$508,D88,PO!$B$9:$B$508,E88)=0,"",SUMIFS(PO!$E$9:$E$508,PO!$A$9:$A$508,D88,PO!$B$9:$B$508,E88)/COUNTIFS(PO!$A$9:$A$508,D88,PO!$B$9:$B$508,E88)))</f>
        <v/>
      </c>
      <c r="J88" s="22" t="str">
        <f aca="false">IF(B88="","",SUMIFS(GRN!$E$9:$E$508,GRN!$C$9:$C$508,D88,GRN!$D$9:$D$508,E88))</f>
        <v/>
      </c>
      <c r="K88" s="23" t="str">
        <f aca="false">IF(B88="","",SUMIFS($F$9:F88,$D$9:D88,D88,$E$9:E88,E88))</f>
        <v/>
      </c>
      <c r="L88" s="24" t="str">
        <f aca="false">IF(OR(B88="",I88=""),"",IF(I88=0,"",G88/I88-1))</f>
        <v/>
      </c>
      <c r="M88" s="10" t="str">
        <f aca="false">IF(B88="","",IF(COUNTIFS($A$9:A88,A88,$B$9:B88,B88)&gt;1,"Hold: duplicate invoice",IF(I88="","Hold: no PO line",IF(J88=0,"Hold: no GRN",IF(K88&gt;J88*(1+Settings!$C$5)+0.0001,"Hold: billed qty above GRN",IF(L88&gt;Settings!$C$6+0.000001,"Hold: rate above PO",IF(L88&lt;-0.000001,"Clear to pay (rate below PO)","Clear to pay")))))))</f>
        <v/>
      </c>
    </row>
    <row r="89" customFormat="false" ht="15" hidden="false" customHeight="false" outlineLevel="0" collapsed="false">
      <c r="A89" s="8"/>
      <c r="B89" s="8"/>
      <c r="C89" s="21"/>
      <c r="D89" s="8"/>
      <c r="E89" s="8"/>
      <c r="F89" s="19"/>
      <c r="G89" s="19"/>
      <c r="H89" s="20" t="str">
        <f aca="false">IF(B89="","",F89*G89)</f>
        <v/>
      </c>
      <c r="I89" s="22" t="str">
        <f aca="false">IF(B89="","",IF(COUNTIFS(PO!$A$9:$A$508,D89,PO!$B$9:$B$508,E89)=0,"",SUMIFS(PO!$E$9:$E$508,PO!$A$9:$A$508,D89,PO!$B$9:$B$508,E89)/COUNTIFS(PO!$A$9:$A$508,D89,PO!$B$9:$B$508,E89)))</f>
        <v/>
      </c>
      <c r="J89" s="22" t="str">
        <f aca="false">IF(B89="","",SUMIFS(GRN!$E$9:$E$508,GRN!$C$9:$C$508,D89,GRN!$D$9:$D$508,E89))</f>
        <v/>
      </c>
      <c r="K89" s="23" t="str">
        <f aca="false">IF(B89="","",SUMIFS($F$9:F89,$D$9:D89,D89,$E$9:E89,E89))</f>
        <v/>
      </c>
      <c r="L89" s="24" t="str">
        <f aca="false">IF(OR(B89="",I89=""),"",IF(I89=0,"",G89/I89-1))</f>
        <v/>
      </c>
      <c r="M89" s="10" t="str">
        <f aca="false">IF(B89="","",IF(COUNTIFS($A$9:A89,A89,$B$9:B89,B89)&gt;1,"Hold: duplicate invoice",IF(I89="","Hold: no PO line",IF(J89=0,"Hold: no GRN",IF(K89&gt;J89*(1+Settings!$C$5)+0.0001,"Hold: billed qty above GRN",IF(L89&gt;Settings!$C$6+0.000001,"Hold: rate above PO",IF(L89&lt;-0.000001,"Clear to pay (rate below PO)","Clear to pay")))))))</f>
        <v/>
      </c>
    </row>
    <row r="90" customFormat="false" ht="15" hidden="false" customHeight="false" outlineLevel="0" collapsed="false">
      <c r="A90" s="8"/>
      <c r="B90" s="8"/>
      <c r="C90" s="21"/>
      <c r="D90" s="8"/>
      <c r="E90" s="8"/>
      <c r="F90" s="19"/>
      <c r="G90" s="19"/>
      <c r="H90" s="20" t="str">
        <f aca="false">IF(B90="","",F90*G90)</f>
        <v/>
      </c>
      <c r="I90" s="22" t="str">
        <f aca="false">IF(B90="","",IF(COUNTIFS(PO!$A$9:$A$508,D90,PO!$B$9:$B$508,E90)=0,"",SUMIFS(PO!$E$9:$E$508,PO!$A$9:$A$508,D90,PO!$B$9:$B$508,E90)/COUNTIFS(PO!$A$9:$A$508,D90,PO!$B$9:$B$508,E90)))</f>
        <v/>
      </c>
      <c r="J90" s="22" t="str">
        <f aca="false">IF(B90="","",SUMIFS(GRN!$E$9:$E$508,GRN!$C$9:$C$508,D90,GRN!$D$9:$D$508,E90))</f>
        <v/>
      </c>
      <c r="K90" s="23" t="str">
        <f aca="false">IF(B90="","",SUMIFS($F$9:F90,$D$9:D90,D90,$E$9:E90,E90))</f>
        <v/>
      </c>
      <c r="L90" s="24" t="str">
        <f aca="false">IF(OR(B90="",I90=""),"",IF(I90=0,"",G90/I90-1))</f>
        <v/>
      </c>
      <c r="M90" s="10" t="str">
        <f aca="false">IF(B90="","",IF(COUNTIFS($A$9:A90,A90,$B$9:B90,B90)&gt;1,"Hold: duplicate invoice",IF(I90="","Hold: no PO line",IF(J90=0,"Hold: no GRN",IF(K90&gt;J90*(1+Settings!$C$5)+0.0001,"Hold: billed qty above GRN",IF(L90&gt;Settings!$C$6+0.000001,"Hold: rate above PO",IF(L90&lt;-0.000001,"Clear to pay (rate below PO)","Clear to pay")))))))</f>
        <v/>
      </c>
    </row>
    <row r="91" customFormat="false" ht="15" hidden="false" customHeight="false" outlineLevel="0" collapsed="false">
      <c r="A91" s="8"/>
      <c r="B91" s="8"/>
      <c r="C91" s="21"/>
      <c r="D91" s="8"/>
      <c r="E91" s="8"/>
      <c r="F91" s="19"/>
      <c r="G91" s="19"/>
      <c r="H91" s="20" t="str">
        <f aca="false">IF(B91="","",F91*G91)</f>
        <v/>
      </c>
      <c r="I91" s="22" t="str">
        <f aca="false">IF(B91="","",IF(COUNTIFS(PO!$A$9:$A$508,D91,PO!$B$9:$B$508,E91)=0,"",SUMIFS(PO!$E$9:$E$508,PO!$A$9:$A$508,D91,PO!$B$9:$B$508,E91)/COUNTIFS(PO!$A$9:$A$508,D91,PO!$B$9:$B$508,E91)))</f>
        <v/>
      </c>
      <c r="J91" s="22" t="str">
        <f aca="false">IF(B91="","",SUMIFS(GRN!$E$9:$E$508,GRN!$C$9:$C$508,D91,GRN!$D$9:$D$508,E91))</f>
        <v/>
      </c>
      <c r="K91" s="23" t="str">
        <f aca="false">IF(B91="","",SUMIFS($F$9:F91,$D$9:D91,D91,$E$9:E91,E91))</f>
        <v/>
      </c>
      <c r="L91" s="24" t="str">
        <f aca="false">IF(OR(B91="",I91=""),"",IF(I91=0,"",G91/I91-1))</f>
        <v/>
      </c>
      <c r="M91" s="10" t="str">
        <f aca="false">IF(B91="","",IF(COUNTIFS($A$9:A91,A91,$B$9:B91,B91)&gt;1,"Hold: duplicate invoice",IF(I91="","Hold: no PO line",IF(J91=0,"Hold: no GRN",IF(K91&gt;J91*(1+Settings!$C$5)+0.0001,"Hold: billed qty above GRN",IF(L91&gt;Settings!$C$6+0.000001,"Hold: rate above PO",IF(L91&lt;-0.000001,"Clear to pay (rate below PO)","Clear to pay")))))))</f>
        <v/>
      </c>
    </row>
    <row r="92" customFormat="false" ht="15" hidden="false" customHeight="false" outlineLevel="0" collapsed="false">
      <c r="A92" s="8"/>
      <c r="B92" s="8"/>
      <c r="C92" s="21"/>
      <c r="D92" s="8"/>
      <c r="E92" s="8"/>
      <c r="F92" s="19"/>
      <c r="G92" s="19"/>
      <c r="H92" s="20" t="str">
        <f aca="false">IF(B92="","",F92*G92)</f>
        <v/>
      </c>
      <c r="I92" s="22" t="str">
        <f aca="false">IF(B92="","",IF(COUNTIFS(PO!$A$9:$A$508,D92,PO!$B$9:$B$508,E92)=0,"",SUMIFS(PO!$E$9:$E$508,PO!$A$9:$A$508,D92,PO!$B$9:$B$508,E92)/COUNTIFS(PO!$A$9:$A$508,D92,PO!$B$9:$B$508,E92)))</f>
        <v/>
      </c>
      <c r="J92" s="22" t="str">
        <f aca="false">IF(B92="","",SUMIFS(GRN!$E$9:$E$508,GRN!$C$9:$C$508,D92,GRN!$D$9:$D$508,E92))</f>
        <v/>
      </c>
      <c r="K92" s="23" t="str">
        <f aca="false">IF(B92="","",SUMIFS($F$9:F92,$D$9:D92,D92,$E$9:E92,E92))</f>
        <v/>
      </c>
      <c r="L92" s="24" t="str">
        <f aca="false">IF(OR(B92="",I92=""),"",IF(I92=0,"",G92/I92-1))</f>
        <v/>
      </c>
      <c r="M92" s="10" t="str">
        <f aca="false">IF(B92="","",IF(COUNTIFS($A$9:A92,A92,$B$9:B92,B92)&gt;1,"Hold: duplicate invoice",IF(I92="","Hold: no PO line",IF(J92=0,"Hold: no GRN",IF(K92&gt;J92*(1+Settings!$C$5)+0.0001,"Hold: billed qty above GRN",IF(L92&gt;Settings!$C$6+0.000001,"Hold: rate above PO",IF(L92&lt;-0.000001,"Clear to pay (rate below PO)","Clear to pay")))))))</f>
        <v/>
      </c>
    </row>
    <row r="93" customFormat="false" ht="15" hidden="false" customHeight="false" outlineLevel="0" collapsed="false">
      <c r="A93" s="8"/>
      <c r="B93" s="8"/>
      <c r="C93" s="21"/>
      <c r="D93" s="8"/>
      <c r="E93" s="8"/>
      <c r="F93" s="19"/>
      <c r="G93" s="19"/>
      <c r="H93" s="20" t="str">
        <f aca="false">IF(B93="","",F93*G93)</f>
        <v/>
      </c>
      <c r="I93" s="22" t="str">
        <f aca="false">IF(B93="","",IF(COUNTIFS(PO!$A$9:$A$508,D93,PO!$B$9:$B$508,E93)=0,"",SUMIFS(PO!$E$9:$E$508,PO!$A$9:$A$508,D93,PO!$B$9:$B$508,E93)/COUNTIFS(PO!$A$9:$A$508,D93,PO!$B$9:$B$508,E93)))</f>
        <v/>
      </c>
      <c r="J93" s="22" t="str">
        <f aca="false">IF(B93="","",SUMIFS(GRN!$E$9:$E$508,GRN!$C$9:$C$508,D93,GRN!$D$9:$D$508,E93))</f>
        <v/>
      </c>
      <c r="K93" s="23" t="str">
        <f aca="false">IF(B93="","",SUMIFS($F$9:F93,$D$9:D93,D93,$E$9:E93,E93))</f>
        <v/>
      </c>
      <c r="L93" s="24" t="str">
        <f aca="false">IF(OR(B93="",I93=""),"",IF(I93=0,"",G93/I93-1))</f>
        <v/>
      </c>
      <c r="M93" s="10" t="str">
        <f aca="false">IF(B93="","",IF(COUNTIFS($A$9:A93,A93,$B$9:B93,B93)&gt;1,"Hold: duplicate invoice",IF(I93="","Hold: no PO line",IF(J93=0,"Hold: no GRN",IF(K93&gt;J93*(1+Settings!$C$5)+0.0001,"Hold: billed qty above GRN",IF(L93&gt;Settings!$C$6+0.000001,"Hold: rate above PO",IF(L93&lt;-0.000001,"Clear to pay (rate below PO)","Clear to pay")))))))</f>
        <v/>
      </c>
    </row>
    <row r="94" customFormat="false" ht="15" hidden="false" customHeight="false" outlineLevel="0" collapsed="false">
      <c r="A94" s="8"/>
      <c r="B94" s="8"/>
      <c r="C94" s="21"/>
      <c r="D94" s="8"/>
      <c r="E94" s="8"/>
      <c r="F94" s="19"/>
      <c r="G94" s="19"/>
      <c r="H94" s="20" t="str">
        <f aca="false">IF(B94="","",F94*G94)</f>
        <v/>
      </c>
      <c r="I94" s="22" t="str">
        <f aca="false">IF(B94="","",IF(COUNTIFS(PO!$A$9:$A$508,D94,PO!$B$9:$B$508,E94)=0,"",SUMIFS(PO!$E$9:$E$508,PO!$A$9:$A$508,D94,PO!$B$9:$B$508,E94)/COUNTIFS(PO!$A$9:$A$508,D94,PO!$B$9:$B$508,E94)))</f>
        <v/>
      </c>
      <c r="J94" s="22" t="str">
        <f aca="false">IF(B94="","",SUMIFS(GRN!$E$9:$E$508,GRN!$C$9:$C$508,D94,GRN!$D$9:$D$508,E94))</f>
        <v/>
      </c>
      <c r="K94" s="23" t="str">
        <f aca="false">IF(B94="","",SUMIFS($F$9:F94,$D$9:D94,D94,$E$9:E94,E94))</f>
        <v/>
      </c>
      <c r="L94" s="24" t="str">
        <f aca="false">IF(OR(B94="",I94=""),"",IF(I94=0,"",G94/I94-1))</f>
        <v/>
      </c>
      <c r="M94" s="10" t="str">
        <f aca="false">IF(B94="","",IF(COUNTIFS($A$9:A94,A94,$B$9:B94,B94)&gt;1,"Hold: duplicate invoice",IF(I94="","Hold: no PO line",IF(J94=0,"Hold: no GRN",IF(K94&gt;J94*(1+Settings!$C$5)+0.0001,"Hold: billed qty above GRN",IF(L94&gt;Settings!$C$6+0.000001,"Hold: rate above PO",IF(L94&lt;-0.000001,"Clear to pay (rate below PO)","Clear to pay")))))))</f>
        <v/>
      </c>
    </row>
    <row r="95" customFormat="false" ht="15" hidden="false" customHeight="false" outlineLevel="0" collapsed="false">
      <c r="A95" s="8"/>
      <c r="B95" s="8"/>
      <c r="C95" s="21"/>
      <c r="D95" s="8"/>
      <c r="E95" s="8"/>
      <c r="F95" s="19"/>
      <c r="G95" s="19"/>
      <c r="H95" s="20" t="str">
        <f aca="false">IF(B95="","",F95*G95)</f>
        <v/>
      </c>
      <c r="I95" s="22" t="str">
        <f aca="false">IF(B95="","",IF(COUNTIFS(PO!$A$9:$A$508,D95,PO!$B$9:$B$508,E95)=0,"",SUMIFS(PO!$E$9:$E$508,PO!$A$9:$A$508,D95,PO!$B$9:$B$508,E95)/COUNTIFS(PO!$A$9:$A$508,D95,PO!$B$9:$B$508,E95)))</f>
        <v/>
      </c>
      <c r="J95" s="22" t="str">
        <f aca="false">IF(B95="","",SUMIFS(GRN!$E$9:$E$508,GRN!$C$9:$C$508,D95,GRN!$D$9:$D$508,E95))</f>
        <v/>
      </c>
      <c r="K95" s="23" t="str">
        <f aca="false">IF(B95="","",SUMIFS($F$9:F95,$D$9:D95,D95,$E$9:E95,E95))</f>
        <v/>
      </c>
      <c r="L95" s="24" t="str">
        <f aca="false">IF(OR(B95="",I95=""),"",IF(I95=0,"",G95/I95-1))</f>
        <v/>
      </c>
      <c r="M95" s="10" t="str">
        <f aca="false">IF(B95="","",IF(COUNTIFS($A$9:A95,A95,$B$9:B95,B95)&gt;1,"Hold: duplicate invoice",IF(I95="","Hold: no PO line",IF(J95=0,"Hold: no GRN",IF(K95&gt;J95*(1+Settings!$C$5)+0.0001,"Hold: billed qty above GRN",IF(L95&gt;Settings!$C$6+0.000001,"Hold: rate above PO",IF(L95&lt;-0.000001,"Clear to pay (rate below PO)","Clear to pay")))))))</f>
        <v/>
      </c>
    </row>
    <row r="96" customFormat="false" ht="15" hidden="false" customHeight="false" outlineLevel="0" collapsed="false">
      <c r="A96" s="8"/>
      <c r="B96" s="8"/>
      <c r="C96" s="21"/>
      <c r="D96" s="8"/>
      <c r="E96" s="8"/>
      <c r="F96" s="19"/>
      <c r="G96" s="19"/>
      <c r="H96" s="20" t="str">
        <f aca="false">IF(B96="","",F96*G96)</f>
        <v/>
      </c>
      <c r="I96" s="22" t="str">
        <f aca="false">IF(B96="","",IF(COUNTIFS(PO!$A$9:$A$508,D96,PO!$B$9:$B$508,E96)=0,"",SUMIFS(PO!$E$9:$E$508,PO!$A$9:$A$508,D96,PO!$B$9:$B$508,E96)/COUNTIFS(PO!$A$9:$A$508,D96,PO!$B$9:$B$508,E96)))</f>
        <v/>
      </c>
      <c r="J96" s="22" t="str">
        <f aca="false">IF(B96="","",SUMIFS(GRN!$E$9:$E$508,GRN!$C$9:$C$508,D96,GRN!$D$9:$D$508,E96))</f>
        <v/>
      </c>
      <c r="K96" s="23" t="str">
        <f aca="false">IF(B96="","",SUMIFS($F$9:F96,$D$9:D96,D96,$E$9:E96,E96))</f>
        <v/>
      </c>
      <c r="L96" s="24" t="str">
        <f aca="false">IF(OR(B96="",I96=""),"",IF(I96=0,"",G96/I96-1))</f>
        <v/>
      </c>
      <c r="M96" s="10" t="str">
        <f aca="false">IF(B96="","",IF(COUNTIFS($A$9:A96,A96,$B$9:B96,B96)&gt;1,"Hold: duplicate invoice",IF(I96="","Hold: no PO line",IF(J96=0,"Hold: no GRN",IF(K96&gt;J96*(1+Settings!$C$5)+0.0001,"Hold: billed qty above GRN",IF(L96&gt;Settings!$C$6+0.000001,"Hold: rate above PO",IF(L96&lt;-0.000001,"Clear to pay (rate below PO)","Clear to pay")))))))</f>
        <v/>
      </c>
    </row>
    <row r="97" customFormat="false" ht="15" hidden="false" customHeight="false" outlineLevel="0" collapsed="false">
      <c r="A97" s="8"/>
      <c r="B97" s="8"/>
      <c r="C97" s="21"/>
      <c r="D97" s="8"/>
      <c r="E97" s="8"/>
      <c r="F97" s="19"/>
      <c r="G97" s="19"/>
      <c r="H97" s="20" t="str">
        <f aca="false">IF(B97="","",F97*G97)</f>
        <v/>
      </c>
      <c r="I97" s="22" t="str">
        <f aca="false">IF(B97="","",IF(COUNTIFS(PO!$A$9:$A$508,D97,PO!$B$9:$B$508,E97)=0,"",SUMIFS(PO!$E$9:$E$508,PO!$A$9:$A$508,D97,PO!$B$9:$B$508,E97)/COUNTIFS(PO!$A$9:$A$508,D97,PO!$B$9:$B$508,E97)))</f>
        <v/>
      </c>
      <c r="J97" s="22" t="str">
        <f aca="false">IF(B97="","",SUMIFS(GRN!$E$9:$E$508,GRN!$C$9:$C$508,D97,GRN!$D$9:$D$508,E97))</f>
        <v/>
      </c>
      <c r="K97" s="23" t="str">
        <f aca="false">IF(B97="","",SUMIFS($F$9:F97,$D$9:D97,D97,$E$9:E97,E97))</f>
        <v/>
      </c>
      <c r="L97" s="24" t="str">
        <f aca="false">IF(OR(B97="",I97=""),"",IF(I97=0,"",G97/I97-1))</f>
        <v/>
      </c>
      <c r="M97" s="10" t="str">
        <f aca="false">IF(B97="","",IF(COUNTIFS($A$9:A97,A97,$B$9:B97,B97)&gt;1,"Hold: duplicate invoice",IF(I97="","Hold: no PO line",IF(J97=0,"Hold: no GRN",IF(K97&gt;J97*(1+Settings!$C$5)+0.0001,"Hold: billed qty above GRN",IF(L97&gt;Settings!$C$6+0.000001,"Hold: rate above PO",IF(L97&lt;-0.000001,"Clear to pay (rate below PO)","Clear to pay")))))))</f>
        <v/>
      </c>
    </row>
    <row r="98" customFormat="false" ht="15" hidden="false" customHeight="false" outlineLevel="0" collapsed="false">
      <c r="A98" s="8"/>
      <c r="B98" s="8"/>
      <c r="C98" s="21"/>
      <c r="D98" s="8"/>
      <c r="E98" s="8"/>
      <c r="F98" s="19"/>
      <c r="G98" s="19"/>
      <c r="H98" s="20" t="str">
        <f aca="false">IF(B98="","",F98*G98)</f>
        <v/>
      </c>
      <c r="I98" s="22" t="str">
        <f aca="false">IF(B98="","",IF(COUNTIFS(PO!$A$9:$A$508,D98,PO!$B$9:$B$508,E98)=0,"",SUMIFS(PO!$E$9:$E$508,PO!$A$9:$A$508,D98,PO!$B$9:$B$508,E98)/COUNTIFS(PO!$A$9:$A$508,D98,PO!$B$9:$B$508,E98)))</f>
        <v/>
      </c>
      <c r="J98" s="22" t="str">
        <f aca="false">IF(B98="","",SUMIFS(GRN!$E$9:$E$508,GRN!$C$9:$C$508,D98,GRN!$D$9:$D$508,E98))</f>
        <v/>
      </c>
      <c r="K98" s="23" t="str">
        <f aca="false">IF(B98="","",SUMIFS($F$9:F98,$D$9:D98,D98,$E$9:E98,E98))</f>
        <v/>
      </c>
      <c r="L98" s="24" t="str">
        <f aca="false">IF(OR(B98="",I98=""),"",IF(I98=0,"",G98/I98-1))</f>
        <v/>
      </c>
      <c r="M98" s="10" t="str">
        <f aca="false">IF(B98="","",IF(COUNTIFS($A$9:A98,A98,$B$9:B98,B98)&gt;1,"Hold: duplicate invoice",IF(I98="","Hold: no PO line",IF(J98=0,"Hold: no GRN",IF(K98&gt;J98*(1+Settings!$C$5)+0.0001,"Hold: billed qty above GRN",IF(L98&gt;Settings!$C$6+0.000001,"Hold: rate above PO",IF(L98&lt;-0.000001,"Clear to pay (rate below PO)","Clear to pay")))))))</f>
        <v/>
      </c>
    </row>
    <row r="99" customFormat="false" ht="15" hidden="false" customHeight="false" outlineLevel="0" collapsed="false">
      <c r="A99" s="8"/>
      <c r="B99" s="8"/>
      <c r="C99" s="21"/>
      <c r="D99" s="8"/>
      <c r="E99" s="8"/>
      <c r="F99" s="19"/>
      <c r="G99" s="19"/>
      <c r="H99" s="20" t="str">
        <f aca="false">IF(B99="","",F99*G99)</f>
        <v/>
      </c>
      <c r="I99" s="22" t="str">
        <f aca="false">IF(B99="","",IF(COUNTIFS(PO!$A$9:$A$508,D99,PO!$B$9:$B$508,E99)=0,"",SUMIFS(PO!$E$9:$E$508,PO!$A$9:$A$508,D99,PO!$B$9:$B$508,E99)/COUNTIFS(PO!$A$9:$A$508,D99,PO!$B$9:$B$508,E99)))</f>
        <v/>
      </c>
      <c r="J99" s="22" t="str">
        <f aca="false">IF(B99="","",SUMIFS(GRN!$E$9:$E$508,GRN!$C$9:$C$508,D99,GRN!$D$9:$D$508,E99))</f>
        <v/>
      </c>
      <c r="K99" s="23" t="str">
        <f aca="false">IF(B99="","",SUMIFS($F$9:F99,$D$9:D99,D99,$E$9:E99,E99))</f>
        <v/>
      </c>
      <c r="L99" s="24" t="str">
        <f aca="false">IF(OR(B99="",I99=""),"",IF(I99=0,"",G99/I99-1))</f>
        <v/>
      </c>
      <c r="M99" s="10" t="str">
        <f aca="false">IF(B99="","",IF(COUNTIFS($A$9:A99,A99,$B$9:B99,B99)&gt;1,"Hold: duplicate invoice",IF(I99="","Hold: no PO line",IF(J99=0,"Hold: no GRN",IF(K99&gt;J99*(1+Settings!$C$5)+0.0001,"Hold: billed qty above GRN",IF(L99&gt;Settings!$C$6+0.000001,"Hold: rate above PO",IF(L99&lt;-0.000001,"Clear to pay (rate below PO)","Clear to pay")))))))</f>
        <v/>
      </c>
    </row>
    <row r="100" customFormat="false" ht="15" hidden="false" customHeight="false" outlineLevel="0" collapsed="false">
      <c r="A100" s="8"/>
      <c r="B100" s="8"/>
      <c r="C100" s="21"/>
      <c r="D100" s="8"/>
      <c r="E100" s="8"/>
      <c r="F100" s="19"/>
      <c r="G100" s="19"/>
      <c r="H100" s="20" t="str">
        <f aca="false">IF(B100="","",F100*G100)</f>
        <v/>
      </c>
      <c r="I100" s="22" t="str">
        <f aca="false">IF(B100="","",IF(COUNTIFS(PO!$A$9:$A$508,D100,PO!$B$9:$B$508,E100)=0,"",SUMIFS(PO!$E$9:$E$508,PO!$A$9:$A$508,D100,PO!$B$9:$B$508,E100)/COUNTIFS(PO!$A$9:$A$508,D100,PO!$B$9:$B$508,E100)))</f>
        <v/>
      </c>
      <c r="J100" s="22" t="str">
        <f aca="false">IF(B100="","",SUMIFS(GRN!$E$9:$E$508,GRN!$C$9:$C$508,D100,GRN!$D$9:$D$508,E100))</f>
        <v/>
      </c>
      <c r="K100" s="23" t="str">
        <f aca="false">IF(B100="","",SUMIFS($F$9:F100,$D$9:D100,D100,$E$9:E100,E100))</f>
        <v/>
      </c>
      <c r="L100" s="24" t="str">
        <f aca="false">IF(OR(B100="",I100=""),"",IF(I100=0,"",G100/I100-1))</f>
        <v/>
      </c>
      <c r="M100" s="10" t="str">
        <f aca="false">IF(B100="","",IF(COUNTIFS($A$9:A100,A100,$B$9:B100,B100)&gt;1,"Hold: duplicate invoice",IF(I100="","Hold: no PO line",IF(J100=0,"Hold: no GRN",IF(K100&gt;J100*(1+Settings!$C$5)+0.0001,"Hold: billed qty above GRN",IF(L100&gt;Settings!$C$6+0.000001,"Hold: rate above PO",IF(L100&lt;-0.000001,"Clear to pay (rate below PO)","Clear to pay")))))))</f>
        <v/>
      </c>
    </row>
    <row r="101" customFormat="false" ht="15" hidden="false" customHeight="false" outlineLevel="0" collapsed="false">
      <c r="A101" s="8"/>
      <c r="B101" s="8"/>
      <c r="C101" s="21"/>
      <c r="D101" s="8"/>
      <c r="E101" s="8"/>
      <c r="F101" s="19"/>
      <c r="G101" s="19"/>
      <c r="H101" s="20" t="str">
        <f aca="false">IF(B101="","",F101*G101)</f>
        <v/>
      </c>
      <c r="I101" s="22" t="str">
        <f aca="false">IF(B101="","",IF(COUNTIFS(PO!$A$9:$A$508,D101,PO!$B$9:$B$508,E101)=0,"",SUMIFS(PO!$E$9:$E$508,PO!$A$9:$A$508,D101,PO!$B$9:$B$508,E101)/COUNTIFS(PO!$A$9:$A$508,D101,PO!$B$9:$B$508,E101)))</f>
        <v/>
      </c>
      <c r="J101" s="22" t="str">
        <f aca="false">IF(B101="","",SUMIFS(GRN!$E$9:$E$508,GRN!$C$9:$C$508,D101,GRN!$D$9:$D$508,E101))</f>
        <v/>
      </c>
      <c r="K101" s="23" t="str">
        <f aca="false">IF(B101="","",SUMIFS($F$9:F101,$D$9:D101,D101,$E$9:E101,E101))</f>
        <v/>
      </c>
      <c r="L101" s="24" t="str">
        <f aca="false">IF(OR(B101="",I101=""),"",IF(I101=0,"",G101/I101-1))</f>
        <v/>
      </c>
      <c r="M101" s="10" t="str">
        <f aca="false">IF(B101="","",IF(COUNTIFS($A$9:A101,A101,$B$9:B101,B101)&gt;1,"Hold: duplicate invoice",IF(I101="","Hold: no PO line",IF(J101=0,"Hold: no GRN",IF(K101&gt;J101*(1+Settings!$C$5)+0.0001,"Hold: billed qty above GRN",IF(L101&gt;Settings!$C$6+0.000001,"Hold: rate above PO",IF(L101&lt;-0.000001,"Clear to pay (rate below PO)","Clear to pay")))))))</f>
        <v/>
      </c>
    </row>
    <row r="102" customFormat="false" ht="15" hidden="false" customHeight="false" outlineLevel="0" collapsed="false">
      <c r="A102" s="8"/>
      <c r="B102" s="8"/>
      <c r="C102" s="21"/>
      <c r="D102" s="8"/>
      <c r="E102" s="8"/>
      <c r="F102" s="19"/>
      <c r="G102" s="19"/>
      <c r="H102" s="20" t="str">
        <f aca="false">IF(B102="","",F102*G102)</f>
        <v/>
      </c>
      <c r="I102" s="22" t="str">
        <f aca="false">IF(B102="","",IF(COUNTIFS(PO!$A$9:$A$508,D102,PO!$B$9:$B$508,E102)=0,"",SUMIFS(PO!$E$9:$E$508,PO!$A$9:$A$508,D102,PO!$B$9:$B$508,E102)/COUNTIFS(PO!$A$9:$A$508,D102,PO!$B$9:$B$508,E102)))</f>
        <v/>
      </c>
      <c r="J102" s="22" t="str">
        <f aca="false">IF(B102="","",SUMIFS(GRN!$E$9:$E$508,GRN!$C$9:$C$508,D102,GRN!$D$9:$D$508,E102))</f>
        <v/>
      </c>
      <c r="K102" s="23" t="str">
        <f aca="false">IF(B102="","",SUMIFS($F$9:F102,$D$9:D102,D102,$E$9:E102,E102))</f>
        <v/>
      </c>
      <c r="L102" s="24" t="str">
        <f aca="false">IF(OR(B102="",I102=""),"",IF(I102=0,"",G102/I102-1))</f>
        <v/>
      </c>
      <c r="M102" s="10" t="str">
        <f aca="false">IF(B102="","",IF(COUNTIFS($A$9:A102,A102,$B$9:B102,B102)&gt;1,"Hold: duplicate invoice",IF(I102="","Hold: no PO line",IF(J102=0,"Hold: no GRN",IF(K102&gt;J102*(1+Settings!$C$5)+0.0001,"Hold: billed qty above GRN",IF(L102&gt;Settings!$C$6+0.000001,"Hold: rate above PO",IF(L102&lt;-0.000001,"Clear to pay (rate below PO)","Clear to pay")))))))</f>
        <v/>
      </c>
    </row>
    <row r="103" customFormat="false" ht="15" hidden="false" customHeight="false" outlineLevel="0" collapsed="false">
      <c r="A103" s="8"/>
      <c r="B103" s="8"/>
      <c r="C103" s="21"/>
      <c r="D103" s="8"/>
      <c r="E103" s="8"/>
      <c r="F103" s="19"/>
      <c r="G103" s="19"/>
      <c r="H103" s="20" t="str">
        <f aca="false">IF(B103="","",F103*G103)</f>
        <v/>
      </c>
      <c r="I103" s="22" t="str">
        <f aca="false">IF(B103="","",IF(COUNTIFS(PO!$A$9:$A$508,D103,PO!$B$9:$B$508,E103)=0,"",SUMIFS(PO!$E$9:$E$508,PO!$A$9:$A$508,D103,PO!$B$9:$B$508,E103)/COUNTIFS(PO!$A$9:$A$508,D103,PO!$B$9:$B$508,E103)))</f>
        <v/>
      </c>
      <c r="J103" s="22" t="str">
        <f aca="false">IF(B103="","",SUMIFS(GRN!$E$9:$E$508,GRN!$C$9:$C$508,D103,GRN!$D$9:$D$508,E103))</f>
        <v/>
      </c>
      <c r="K103" s="23" t="str">
        <f aca="false">IF(B103="","",SUMIFS($F$9:F103,$D$9:D103,D103,$E$9:E103,E103))</f>
        <v/>
      </c>
      <c r="L103" s="24" t="str">
        <f aca="false">IF(OR(B103="",I103=""),"",IF(I103=0,"",G103/I103-1))</f>
        <v/>
      </c>
      <c r="M103" s="10" t="str">
        <f aca="false">IF(B103="","",IF(COUNTIFS($A$9:A103,A103,$B$9:B103,B103)&gt;1,"Hold: duplicate invoice",IF(I103="","Hold: no PO line",IF(J103=0,"Hold: no GRN",IF(K103&gt;J103*(1+Settings!$C$5)+0.0001,"Hold: billed qty above GRN",IF(L103&gt;Settings!$C$6+0.000001,"Hold: rate above PO",IF(L103&lt;-0.000001,"Clear to pay (rate below PO)","Clear to pay")))))))</f>
        <v/>
      </c>
    </row>
    <row r="104" customFormat="false" ht="15" hidden="false" customHeight="false" outlineLevel="0" collapsed="false">
      <c r="A104" s="8"/>
      <c r="B104" s="8"/>
      <c r="C104" s="21"/>
      <c r="D104" s="8"/>
      <c r="E104" s="8"/>
      <c r="F104" s="19"/>
      <c r="G104" s="19"/>
      <c r="H104" s="20" t="str">
        <f aca="false">IF(B104="","",F104*G104)</f>
        <v/>
      </c>
      <c r="I104" s="22" t="str">
        <f aca="false">IF(B104="","",IF(COUNTIFS(PO!$A$9:$A$508,D104,PO!$B$9:$B$508,E104)=0,"",SUMIFS(PO!$E$9:$E$508,PO!$A$9:$A$508,D104,PO!$B$9:$B$508,E104)/COUNTIFS(PO!$A$9:$A$508,D104,PO!$B$9:$B$508,E104)))</f>
        <v/>
      </c>
      <c r="J104" s="22" t="str">
        <f aca="false">IF(B104="","",SUMIFS(GRN!$E$9:$E$508,GRN!$C$9:$C$508,D104,GRN!$D$9:$D$508,E104))</f>
        <v/>
      </c>
      <c r="K104" s="23" t="str">
        <f aca="false">IF(B104="","",SUMIFS($F$9:F104,$D$9:D104,D104,$E$9:E104,E104))</f>
        <v/>
      </c>
      <c r="L104" s="24" t="str">
        <f aca="false">IF(OR(B104="",I104=""),"",IF(I104=0,"",G104/I104-1))</f>
        <v/>
      </c>
      <c r="M104" s="10" t="str">
        <f aca="false">IF(B104="","",IF(COUNTIFS($A$9:A104,A104,$B$9:B104,B104)&gt;1,"Hold: duplicate invoice",IF(I104="","Hold: no PO line",IF(J104=0,"Hold: no GRN",IF(K104&gt;J104*(1+Settings!$C$5)+0.0001,"Hold: billed qty above GRN",IF(L104&gt;Settings!$C$6+0.000001,"Hold: rate above PO",IF(L104&lt;-0.000001,"Clear to pay (rate below PO)","Clear to pay")))))))</f>
        <v/>
      </c>
    </row>
    <row r="105" customFormat="false" ht="15" hidden="false" customHeight="false" outlineLevel="0" collapsed="false">
      <c r="A105" s="8"/>
      <c r="B105" s="8"/>
      <c r="C105" s="21"/>
      <c r="D105" s="8"/>
      <c r="E105" s="8"/>
      <c r="F105" s="19"/>
      <c r="G105" s="19"/>
      <c r="H105" s="20" t="str">
        <f aca="false">IF(B105="","",F105*G105)</f>
        <v/>
      </c>
      <c r="I105" s="22" t="str">
        <f aca="false">IF(B105="","",IF(COUNTIFS(PO!$A$9:$A$508,D105,PO!$B$9:$B$508,E105)=0,"",SUMIFS(PO!$E$9:$E$508,PO!$A$9:$A$508,D105,PO!$B$9:$B$508,E105)/COUNTIFS(PO!$A$9:$A$508,D105,PO!$B$9:$B$508,E105)))</f>
        <v/>
      </c>
      <c r="J105" s="22" t="str">
        <f aca="false">IF(B105="","",SUMIFS(GRN!$E$9:$E$508,GRN!$C$9:$C$508,D105,GRN!$D$9:$D$508,E105))</f>
        <v/>
      </c>
      <c r="K105" s="23" t="str">
        <f aca="false">IF(B105="","",SUMIFS($F$9:F105,$D$9:D105,D105,$E$9:E105,E105))</f>
        <v/>
      </c>
      <c r="L105" s="24" t="str">
        <f aca="false">IF(OR(B105="",I105=""),"",IF(I105=0,"",G105/I105-1))</f>
        <v/>
      </c>
      <c r="M105" s="10" t="str">
        <f aca="false">IF(B105="","",IF(COUNTIFS($A$9:A105,A105,$B$9:B105,B105)&gt;1,"Hold: duplicate invoice",IF(I105="","Hold: no PO line",IF(J105=0,"Hold: no GRN",IF(K105&gt;J105*(1+Settings!$C$5)+0.0001,"Hold: billed qty above GRN",IF(L105&gt;Settings!$C$6+0.000001,"Hold: rate above PO",IF(L105&lt;-0.000001,"Clear to pay (rate below PO)","Clear to pay")))))))</f>
        <v/>
      </c>
    </row>
    <row r="106" customFormat="false" ht="15" hidden="false" customHeight="false" outlineLevel="0" collapsed="false">
      <c r="A106" s="8"/>
      <c r="B106" s="8"/>
      <c r="C106" s="21"/>
      <c r="D106" s="8"/>
      <c r="E106" s="8"/>
      <c r="F106" s="19"/>
      <c r="G106" s="19"/>
      <c r="H106" s="20" t="str">
        <f aca="false">IF(B106="","",F106*G106)</f>
        <v/>
      </c>
      <c r="I106" s="22" t="str">
        <f aca="false">IF(B106="","",IF(COUNTIFS(PO!$A$9:$A$508,D106,PO!$B$9:$B$508,E106)=0,"",SUMIFS(PO!$E$9:$E$508,PO!$A$9:$A$508,D106,PO!$B$9:$B$508,E106)/COUNTIFS(PO!$A$9:$A$508,D106,PO!$B$9:$B$508,E106)))</f>
        <v/>
      </c>
      <c r="J106" s="22" t="str">
        <f aca="false">IF(B106="","",SUMIFS(GRN!$E$9:$E$508,GRN!$C$9:$C$508,D106,GRN!$D$9:$D$508,E106))</f>
        <v/>
      </c>
      <c r="K106" s="23" t="str">
        <f aca="false">IF(B106="","",SUMIFS($F$9:F106,$D$9:D106,D106,$E$9:E106,E106))</f>
        <v/>
      </c>
      <c r="L106" s="24" t="str">
        <f aca="false">IF(OR(B106="",I106=""),"",IF(I106=0,"",G106/I106-1))</f>
        <v/>
      </c>
      <c r="M106" s="10" t="str">
        <f aca="false">IF(B106="","",IF(COUNTIFS($A$9:A106,A106,$B$9:B106,B106)&gt;1,"Hold: duplicate invoice",IF(I106="","Hold: no PO line",IF(J106=0,"Hold: no GRN",IF(K106&gt;J106*(1+Settings!$C$5)+0.0001,"Hold: billed qty above GRN",IF(L106&gt;Settings!$C$6+0.000001,"Hold: rate above PO",IF(L106&lt;-0.000001,"Clear to pay (rate below PO)","Clear to pay")))))))</f>
        <v/>
      </c>
    </row>
    <row r="107" customFormat="false" ht="15" hidden="false" customHeight="false" outlineLevel="0" collapsed="false">
      <c r="A107" s="8"/>
      <c r="B107" s="8"/>
      <c r="C107" s="21"/>
      <c r="D107" s="8"/>
      <c r="E107" s="8"/>
      <c r="F107" s="19"/>
      <c r="G107" s="19"/>
      <c r="H107" s="20" t="str">
        <f aca="false">IF(B107="","",F107*G107)</f>
        <v/>
      </c>
      <c r="I107" s="22" t="str">
        <f aca="false">IF(B107="","",IF(COUNTIFS(PO!$A$9:$A$508,D107,PO!$B$9:$B$508,E107)=0,"",SUMIFS(PO!$E$9:$E$508,PO!$A$9:$A$508,D107,PO!$B$9:$B$508,E107)/COUNTIFS(PO!$A$9:$A$508,D107,PO!$B$9:$B$508,E107)))</f>
        <v/>
      </c>
      <c r="J107" s="22" t="str">
        <f aca="false">IF(B107="","",SUMIFS(GRN!$E$9:$E$508,GRN!$C$9:$C$508,D107,GRN!$D$9:$D$508,E107))</f>
        <v/>
      </c>
      <c r="K107" s="23" t="str">
        <f aca="false">IF(B107="","",SUMIFS($F$9:F107,$D$9:D107,D107,$E$9:E107,E107))</f>
        <v/>
      </c>
      <c r="L107" s="24" t="str">
        <f aca="false">IF(OR(B107="",I107=""),"",IF(I107=0,"",G107/I107-1))</f>
        <v/>
      </c>
      <c r="M107" s="10" t="str">
        <f aca="false">IF(B107="","",IF(COUNTIFS($A$9:A107,A107,$B$9:B107,B107)&gt;1,"Hold: duplicate invoice",IF(I107="","Hold: no PO line",IF(J107=0,"Hold: no GRN",IF(K107&gt;J107*(1+Settings!$C$5)+0.0001,"Hold: billed qty above GRN",IF(L107&gt;Settings!$C$6+0.000001,"Hold: rate above PO",IF(L107&lt;-0.000001,"Clear to pay (rate below PO)","Clear to pay")))))))</f>
        <v/>
      </c>
    </row>
    <row r="108" customFormat="false" ht="15" hidden="false" customHeight="false" outlineLevel="0" collapsed="false">
      <c r="A108" s="8"/>
      <c r="B108" s="8"/>
      <c r="C108" s="21"/>
      <c r="D108" s="8"/>
      <c r="E108" s="8"/>
      <c r="F108" s="19"/>
      <c r="G108" s="19"/>
      <c r="H108" s="20" t="str">
        <f aca="false">IF(B108="","",F108*G108)</f>
        <v/>
      </c>
      <c r="I108" s="22" t="str">
        <f aca="false">IF(B108="","",IF(COUNTIFS(PO!$A$9:$A$508,D108,PO!$B$9:$B$508,E108)=0,"",SUMIFS(PO!$E$9:$E$508,PO!$A$9:$A$508,D108,PO!$B$9:$B$508,E108)/COUNTIFS(PO!$A$9:$A$508,D108,PO!$B$9:$B$508,E108)))</f>
        <v/>
      </c>
      <c r="J108" s="22" t="str">
        <f aca="false">IF(B108="","",SUMIFS(GRN!$E$9:$E$508,GRN!$C$9:$C$508,D108,GRN!$D$9:$D$508,E108))</f>
        <v/>
      </c>
      <c r="K108" s="23" t="str">
        <f aca="false">IF(B108="","",SUMIFS($F$9:F108,$D$9:D108,D108,$E$9:E108,E108))</f>
        <v/>
      </c>
      <c r="L108" s="24" t="str">
        <f aca="false">IF(OR(B108="",I108=""),"",IF(I108=0,"",G108/I108-1))</f>
        <v/>
      </c>
      <c r="M108" s="10" t="str">
        <f aca="false">IF(B108="","",IF(COUNTIFS($A$9:A108,A108,$B$9:B108,B108)&gt;1,"Hold: duplicate invoice",IF(I108="","Hold: no PO line",IF(J108=0,"Hold: no GRN",IF(K108&gt;J108*(1+Settings!$C$5)+0.0001,"Hold: billed qty above GRN",IF(L108&gt;Settings!$C$6+0.000001,"Hold: rate above PO",IF(L108&lt;-0.000001,"Clear to pay (rate below PO)","Clear to pay")))))))</f>
        <v/>
      </c>
    </row>
    <row r="109" customFormat="false" ht="15" hidden="false" customHeight="false" outlineLevel="0" collapsed="false">
      <c r="A109" s="8"/>
      <c r="B109" s="8"/>
      <c r="C109" s="21"/>
      <c r="D109" s="8"/>
      <c r="E109" s="8"/>
      <c r="F109" s="19"/>
      <c r="G109" s="19"/>
      <c r="H109" s="20" t="str">
        <f aca="false">IF(B109="","",F109*G109)</f>
        <v/>
      </c>
      <c r="I109" s="22" t="str">
        <f aca="false">IF(B109="","",IF(COUNTIFS(PO!$A$9:$A$508,D109,PO!$B$9:$B$508,E109)=0,"",SUMIFS(PO!$E$9:$E$508,PO!$A$9:$A$508,D109,PO!$B$9:$B$508,E109)/COUNTIFS(PO!$A$9:$A$508,D109,PO!$B$9:$B$508,E109)))</f>
        <v/>
      </c>
      <c r="J109" s="22" t="str">
        <f aca="false">IF(B109="","",SUMIFS(GRN!$E$9:$E$508,GRN!$C$9:$C$508,D109,GRN!$D$9:$D$508,E109))</f>
        <v/>
      </c>
      <c r="K109" s="23" t="str">
        <f aca="false">IF(B109="","",SUMIFS($F$9:F109,$D$9:D109,D109,$E$9:E109,E109))</f>
        <v/>
      </c>
      <c r="L109" s="24" t="str">
        <f aca="false">IF(OR(B109="",I109=""),"",IF(I109=0,"",G109/I109-1))</f>
        <v/>
      </c>
      <c r="M109" s="10" t="str">
        <f aca="false">IF(B109="","",IF(COUNTIFS($A$9:A109,A109,$B$9:B109,B109)&gt;1,"Hold: duplicate invoice",IF(I109="","Hold: no PO line",IF(J109=0,"Hold: no GRN",IF(K109&gt;J109*(1+Settings!$C$5)+0.0001,"Hold: billed qty above GRN",IF(L109&gt;Settings!$C$6+0.000001,"Hold: rate above PO",IF(L109&lt;-0.000001,"Clear to pay (rate below PO)","Clear to pay")))))))</f>
        <v/>
      </c>
    </row>
    <row r="110" customFormat="false" ht="15" hidden="false" customHeight="false" outlineLevel="0" collapsed="false">
      <c r="A110" s="8"/>
      <c r="B110" s="8"/>
      <c r="C110" s="21"/>
      <c r="D110" s="8"/>
      <c r="E110" s="8"/>
      <c r="F110" s="19"/>
      <c r="G110" s="19"/>
      <c r="H110" s="20" t="str">
        <f aca="false">IF(B110="","",F110*G110)</f>
        <v/>
      </c>
      <c r="I110" s="22" t="str">
        <f aca="false">IF(B110="","",IF(COUNTIFS(PO!$A$9:$A$508,D110,PO!$B$9:$B$508,E110)=0,"",SUMIFS(PO!$E$9:$E$508,PO!$A$9:$A$508,D110,PO!$B$9:$B$508,E110)/COUNTIFS(PO!$A$9:$A$508,D110,PO!$B$9:$B$508,E110)))</f>
        <v/>
      </c>
      <c r="J110" s="22" t="str">
        <f aca="false">IF(B110="","",SUMIFS(GRN!$E$9:$E$508,GRN!$C$9:$C$508,D110,GRN!$D$9:$D$508,E110))</f>
        <v/>
      </c>
      <c r="K110" s="23" t="str">
        <f aca="false">IF(B110="","",SUMIFS($F$9:F110,$D$9:D110,D110,$E$9:E110,E110))</f>
        <v/>
      </c>
      <c r="L110" s="24" t="str">
        <f aca="false">IF(OR(B110="",I110=""),"",IF(I110=0,"",G110/I110-1))</f>
        <v/>
      </c>
      <c r="M110" s="10" t="str">
        <f aca="false">IF(B110="","",IF(COUNTIFS($A$9:A110,A110,$B$9:B110,B110)&gt;1,"Hold: duplicate invoice",IF(I110="","Hold: no PO line",IF(J110=0,"Hold: no GRN",IF(K110&gt;J110*(1+Settings!$C$5)+0.0001,"Hold: billed qty above GRN",IF(L110&gt;Settings!$C$6+0.000001,"Hold: rate above PO",IF(L110&lt;-0.000001,"Clear to pay (rate below PO)","Clear to pay")))))))</f>
        <v/>
      </c>
    </row>
    <row r="111" customFormat="false" ht="15" hidden="false" customHeight="false" outlineLevel="0" collapsed="false">
      <c r="A111" s="8"/>
      <c r="B111" s="8"/>
      <c r="C111" s="21"/>
      <c r="D111" s="8"/>
      <c r="E111" s="8"/>
      <c r="F111" s="19"/>
      <c r="G111" s="19"/>
      <c r="H111" s="20" t="str">
        <f aca="false">IF(B111="","",F111*G111)</f>
        <v/>
      </c>
      <c r="I111" s="22" t="str">
        <f aca="false">IF(B111="","",IF(COUNTIFS(PO!$A$9:$A$508,D111,PO!$B$9:$B$508,E111)=0,"",SUMIFS(PO!$E$9:$E$508,PO!$A$9:$A$508,D111,PO!$B$9:$B$508,E111)/COUNTIFS(PO!$A$9:$A$508,D111,PO!$B$9:$B$508,E111)))</f>
        <v/>
      </c>
      <c r="J111" s="22" t="str">
        <f aca="false">IF(B111="","",SUMIFS(GRN!$E$9:$E$508,GRN!$C$9:$C$508,D111,GRN!$D$9:$D$508,E111))</f>
        <v/>
      </c>
      <c r="K111" s="23" t="str">
        <f aca="false">IF(B111="","",SUMIFS($F$9:F111,$D$9:D111,D111,$E$9:E111,E111))</f>
        <v/>
      </c>
      <c r="L111" s="24" t="str">
        <f aca="false">IF(OR(B111="",I111=""),"",IF(I111=0,"",G111/I111-1))</f>
        <v/>
      </c>
      <c r="M111" s="10" t="str">
        <f aca="false">IF(B111="","",IF(COUNTIFS($A$9:A111,A111,$B$9:B111,B111)&gt;1,"Hold: duplicate invoice",IF(I111="","Hold: no PO line",IF(J111=0,"Hold: no GRN",IF(K111&gt;J111*(1+Settings!$C$5)+0.0001,"Hold: billed qty above GRN",IF(L111&gt;Settings!$C$6+0.000001,"Hold: rate above PO",IF(L111&lt;-0.000001,"Clear to pay (rate below PO)","Clear to pay")))))))</f>
        <v/>
      </c>
    </row>
    <row r="112" customFormat="false" ht="15" hidden="false" customHeight="false" outlineLevel="0" collapsed="false">
      <c r="A112" s="8"/>
      <c r="B112" s="8"/>
      <c r="C112" s="21"/>
      <c r="D112" s="8"/>
      <c r="E112" s="8"/>
      <c r="F112" s="19"/>
      <c r="G112" s="19"/>
      <c r="H112" s="20" t="str">
        <f aca="false">IF(B112="","",F112*G112)</f>
        <v/>
      </c>
      <c r="I112" s="22" t="str">
        <f aca="false">IF(B112="","",IF(COUNTIFS(PO!$A$9:$A$508,D112,PO!$B$9:$B$508,E112)=0,"",SUMIFS(PO!$E$9:$E$508,PO!$A$9:$A$508,D112,PO!$B$9:$B$508,E112)/COUNTIFS(PO!$A$9:$A$508,D112,PO!$B$9:$B$508,E112)))</f>
        <v/>
      </c>
      <c r="J112" s="22" t="str">
        <f aca="false">IF(B112="","",SUMIFS(GRN!$E$9:$E$508,GRN!$C$9:$C$508,D112,GRN!$D$9:$D$508,E112))</f>
        <v/>
      </c>
      <c r="K112" s="23" t="str">
        <f aca="false">IF(B112="","",SUMIFS($F$9:F112,$D$9:D112,D112,$E$9:E112,E112))</f>
        <v/>
      </c>
      <c r="L112" s="24" t="str">
        <f aca="false">IF(OR(B112="",I112=""),"",IF(I112=0,"",G112/I112-1))</f>
        <v/>
      </c>
      <c r="M112" s="10" t="str">
        <f aca="false">IF(B112="","",IF(COUNTIFS($A$9:A112,A112,$B$9:B112,B112)&gt;1,"Hold: duplicate invoice",IF(I112="","Hold: no PO line",IF(J112=0,"Hold: no GRN",IF(K112&gt;J112*(1+Settings!$C$5)+0.0001,"Hold: billed qty above GRN",IF(L112&gt;Settings!$C$6+0.000001,"Hold: rate above PO",IF(L112&lt;-0.000001,"Clear to pay (rate below PO)","Clear to pay")))))))</f>
        <v/>
      </c>
    </row>
    <row r="113" customFormat="false" ht="15" hidden="false" customHeight="false" outlineLevel="0" collapsed="false">
      <c r="A113" s="8"/>
      <c r="B113" s="8"/>
      <c r="C113" s="21"/>
      <c r="D113" s="8"/>
      <c r="E113" s="8"/>
      <c r="F113" s="19"/>
      <c r="G113" s="19"/>
      <c r="H113" s="20" t="str">
        <f aca="false">IF(B113="","",F113*G113)</f>
        <v/>
      </c>
      <c r="I113" s="22" t="str">
        <f aca="false">IF(B113="","",IF(COUNTIFS(PO!$A$9:$A$508,D113,PO!$B$9:$B$508,E113)=0,"",SUMIFS(PO!$E$9:$E$508,PO!$A$9:$A$508,D113,PO!$B$9:$B$508,E113)/COUNTIFS(PO!$A$9:$A$508,D113,PO!$B$9:$B$508,E113)))</f>
        <v/>
      </c>
      <c r="J113" s="22" t="str">
        <f aca="false">IF(B113="","",SUMIFS(GRN!$E$9:$E$508,GRN!$C$9:$C$508,D113,GRN!$D$9:$D$508,E113))</f>
        <v/>
      </c>
      <c r="K113" s="23" t="str">
        <f aca="false">IF(B113="","",SUMIFS($F$9:F113,$D$9:D113,D113,$E$9:E113,E113))</f>
        <v/>
      </c>
      <c r="L113" s="24" t="str">
        <f aca="false">IF(OR(B113="",I113=""),"",IF(I113=0,"",G113/I113-1))</f>
        <v/>
      </c>
      <c r="M113" s="10" t="str">
        <f aca="false">IF(B113="","",IF(COUNTIFS($A$9:A113,A113,$B$9:B113,B113)&gt;1,"Hold: duplicate invoice",IF(I113="","Hold: no PO line",IF(J113=0,"Hold: no GRN",IF(K113&gt;J113*(1+Settings!$C$5)+0.0001,"Hold: billed qty above GRN",IF(L113&gt;Settings!$C$6+0.000001,"Hold: rate above PO",IF(L113&lt;-0.000001,"Clear to pay (rate below PO)","Clear to pay")))))))</f>
        <v/>
      </c>
    </row>
    <row r="114" customFormat="false" ht="15" hidden="false" customHeight="false" outlineLevel="0" collapsed="false">
      <c r="A114" s="8"/>
      <c r="B114" s="8"/>
      <c r="C114" s="21"/>
      <c r="D114" s="8"/>
      <c r="E114" s="8"/>
      <c r="F114" s="19"/>
      <c r="G114" s="19"/>
      <c r="H114" s="20" t="str">
        <f aca="false">IF(B114="","",F114*G114)</f>
        <v/>
      </c>
      <c r="I114" s="22" t="str">
        <f aca="false">IF(B114="","",IF(COUNTIFS(PO!$A$9:$A$508,D114,PO!$B$9:$B$508,E114)=0,"",SUMIFS(PO!$E$9:$E$508,PO!$A$9:$A$508,D114,PO!$B$9:$B$508,E114)/COUNTIFS(PO!$A$9:$A$508,D114,PO!$B$9:$B$508,E114)))</f>
        <v/>
      </c>
      <c r="J114" s="22" t="str">
        <f aca="false">IF(B114="","",SUMIFS(GRN!$E$9:$E$508,GRN!$C$9:$C$508,D114,GRN!$D$9:$D$508,E114))</f>
        <v/>
      </c>
      <c r="K114" s="23" t="str">
        <f aca="false">IF(B114="","",SUMIFS($F$9:F114,$D$9:D114,D114,$E$9:E114,E114))</f>
        <v/>
      </c>
      <c r="L114" s="24" t="str">
        <f aca="false">IF(OR(B114="",I114=""),"",IF(I114=0,"",G114/I114-1))</f>
        <v/>
      </c>
      <c r="M114" s="10" t="str">
        <f aca="false">IF(B114="","",IF(COUNTIFS($A$9:A114,A114,$B$9:B114,B114)&gt;1,"Hold: duplicate invoice",IF(I114="","Hold: no PO line",IF(J114=0,"Hold: no GRN",IF(K114&gt;J114*(1+Settings!$C$5)+0.0001,"Hold: billed qty above GRN",IF(L114&gt;Settings!$C$6+0.000001,"Hold: rate above PO",IF(L114&lt;-0.000001,"Clear to pay (rate below PO)","Clear to pay")))))))</f>
        <v/>
      </c>
    </row>
    <row r="115" customFormat="false" ht="15" hidden="false" customHeight="false" outlineLevel="0" collapsed="false">
      <c r="A115" s="8"/>
      <c r="B115" s="8"/>
      <c r="C115" s="21"/>
      <c r="D115" s="8"/>
      <c r="E115" s="8"/>
      <c r="F115" s="19"/>
      <c r="G115" s="19"/>
      <c r="H115" s="20" t="str">
        <f aca="false">IF(B115="","",F115*G115)</f>
        <v/>
      </c>
      <c r="I115" s="22" t="str">
        <f aca="false">IF(B115="","",IF(COUNTIFS(PO!$A$9:$A$508,D115,PO!$B$9:$B$508,E115)=0,"",SUMIFS(PO!$E$9:$E$508,PO!$A$9:$A$508,D115,PO!$B$9:$B$508,E115)/COUNTIFS(PO!$A$9:$A$508,D115,PO!$B$9:$B$508,E115)))</f>
        <v/>
      </c>
      <c r="J115" s="22" t="str">
        <f aca="false">IF(B115="","",SUMIFS(GRN!$E$9:$E$508,GRN!$C$9:$C$508,D115,GRN!$D$9:$D$508,E115))</f>
        <v/>
      </c>
      <c r="K115" s="23" t="str">
        <f aca="false">IF(B115="","",SUMIFS($F$9:F115,$D$9:D115,D115,$E$9:E115,E115))</f>
        <v/>
      </c>
      <c r="L115" s="24" t="str">
        <f aca="false">IF(OR(B115="",I115=""),"",IF(I115=0,"",G115/I115-1))</f>
        <v/>
      </c>
      <c r="M115" s="10" t="str">
        <f aca="false">IF(B115="","",IF(COUNTIFS($A$9:A115,A115,$B$9:B115,B115)&gt;1,"Hold: duplicate invoice",IF(I115="","Hold: no PO line",IF(J115=0,"Hold: no GRN",IF(K115&gt;J115*(1+Settings!$C$5)+0.0001,"Hold: billed qty above GRN",IF(L115&gt;Settings!$C$6+0.000001,"Hold: rate above PO",IF(L115&lt;-0.000001,"Clear to pay (rate below PO)","Clear to pay")))))))</f>
        <v/>
      </c>
    </row>
    <row r="116" customFormat="false" ht="15" hidden="false" customHeight="false" outlineLevel="0" collapsed="false">
      <c r="A116" s="8"/>
      <c r="B116" s="8"/>
      <c r="C116" s="21"/>
      <c r="D116" s="8"/>
      <c r="E116" s="8"/>
      <c r="F116" s="19"/>
      <c r="G116" s="19"/>
      <c r="H116" s="20" t="str">
        <f aca="false">IF(B116="","",F116*G116)</f>
        <v/>
      </c>
      <c r="I116" s="22" t="str">
        <f aca="false">IF(B116="","",IF(COUNTIFS(PO!$A$9:$A$508,D116,PO!$B$9:$B$508,E116)=0,"",SUMIFS(PO!$E$9:$E$508,PO!$A$9:$A$508,D116,PO!$B$9:$B$508,E116)/COUNTIFS(PO!$A$9:$A$508,D116,PO!$B$9:$B$508,E116)))</f>
        <v/>
      </c>
      <c r="J116" s="22" t="str">
        <f aca="false">IF(B116="","",SUMIFS(GRN!$E$9:$E$508,GRN!$C$9:$C$508,D116,GRN!$D$9:$D$508,E116))</f>
        <v/>
      </c>
      <c r="K116" s="23" t="str">
        <f aca="false">IF(B116="","",SUMIFS($F$9:F116,$D$9:D116,D116,$E$9:E116,E116))</f>
        <v/>
      </c>
      <c r="L116" s="24" t="str">
        <f aca="false">IF(OR(B116="",I116=""),"",IF(I116=0,"",G116/I116-1))</f>
        <v/>
      </c>
      <c r="M116" s="10" t="str">
        <f aca="false">IF(B116="","",IF(COUNTIFS($A$9:A116,A116,$B$9:B116,B116)&gt;1,"Hold: duplicate invoice",IF(I116="","Hold: no PO line",IF(J116=0,"Hold: no GRN",IF(K116&gt;J116*(1+Settings!$C$5)+0.0001,"Hold: billed qty above GRN",IF(L116&gt;Settings!$C$6+0.000001,"Hold: rate above PO",IF(L116&lt;-0.000001,"Clear to pay (rate below PO)","Clear to pay")))))))</f>
        <v/>
      </c>
    </row>
    <row r="117" customFormat="false" ht="15" hidden="false" customHeight="false" outlineLevel="0" collapsed="false">
      <c r="A117" s="8"/>
      <c r="B117" s="8"/>
      <c r="C117" s="21"/>
      <c r="D117" s="8"/>
      <c r="E117" s="8"/>
      <c r="F117" s="19"/>
      <c r="G117" s="19"/>
      <c r="H117" s="20" t="str">
        <f aca="false">IF(B117="","",F117*G117)</f>
        <v/>
      </c>
      <c r="I117" s="22" t="str">
        <f aca="false">IF(B117="","",IF(COUNTIFS(PO!$A$9:$A$508,D117,PO!$B$9:$B$508,E117)=0,"",SUMIFS(PO!$E$9:$E$508,PO!$A$9:$A$508,D117,PO!$B$9:$B$508,E117)/COUNTIFS(PO!$A$9:$A$508,D117,PO!$B$9:$B$508,E117)))</f>
        <v/>
      </c>
      <c r="J117" s="22" t="str">
        <f aca="false">IF(B117="","",SUMIFS(GRN!$E$9:$E$508,GRN!$C$9:$C$508,D117,GRN!$D$9:$D$508,E117))</f>
        <v/>
      </c>
      <c r="K117" s="23" t="str">
        <f aca="false">IF(B117="","",SUMIFS($F$9:F117,$D$9:D117,D117,$E$9:E117,E117))</f>
        <v/>
      </c>
      <c r="L117" s="24" t="str">
        <f aca="false">IF(OR(B117="",I117=""),"",IF(I117=0,"",G117/I117-1))</f>
        <v/>
      </c>
      <c r="M117" s="10" t="str">
        <f aca="false">IF(B117="","",IF(COUNTIFS($A$9:A117,A117,$B$9:B117,B117)&gt;1,"Hold: duplicate invoice",IF(I117="","Hold: no PO line",IF(J117=0,"Hold: no GRN",IF(K117&gt;J117*(1+Settings!$C$5)+0.0001,"Hold: billed qty above GRN",IF(L117&gt;Settings!$C$6+0.000001,"Hold: rate above PO",IF(L117&lt;-0.000001,"Clear to pay (rate below PO)","Clear to pay")))))))</f>
        <v/>
      </c>
    </row>
    <row r="118" customFormat="false" ht="15" hidden="false" customHeight="false" outlineLevel="0" collapsed="false">
      <c r="A118" s="8"/>
      <c r="B118" s="8"/>
      <c r="C118" s="21"/>
      <c r="D118" s="8"/>
      <c r="E118" s="8"/>
      <c r="F118" s="19"/>
      <c r="G118" s="19"/>
      <c r="H118" s="20" t="str">
        <f aca="false">IF(B118="","",F118*G118)</f>
        <v/>
      </c>
      <c r="I118" s="22" t="str">
        <f aca="false">IF(B118="","",IF(COUNTIFS(PO!$A$9:$A$508,D118,PO!$B$9:$B$508,E118)=0,"",SUMIFS(PO!$E$9:$E$508,PO!$A$9:$A$508,D118,PO!$B$9:$B$508,E118)/COUNTIFS(PO!$A$9:$A$508,D118,PO!$B$9:$B$508,E118)))</f>
        <v/>
      </c>
      <c r="J118" s="22" t="str">
        <f aca="false">IF(B118="","",SUMIFS(GRN!$E$9:$E$508,GRN!$C$9:$C$508,D118,GRN!$D$9:$D$508,E118))</f>
        <v/>
      </c>
      <c r="K118" s="23" t="str">
        <f aca="false">IF(B118="","",SUMIFS($F$9:F118,$D$9:D118,D118,$E$9:E118,E118))</f>
        <v/>
      </c>
      <c r="L118" s="24" t="str">
        <f aca="false">IF(OR(B118="",I118=""),"",IF(I118=0,"",G118/I118-1))</f>
        <v/>
      </c>
      <c r="M118" s="10" t="str">
        <f aca="false">IF(B118="","",IF(COUNTIFS($A$9:A118,A118,$B$9:B118,B118)&gt;1,"Hold: duplicate invoice",IF(I118="","Hold: no PO line",IF(J118=0,"Hold: no GRN",IF(K118&gt;J118*(1+Settings!$C$5)+0.0001,"Hold: billed qty above GRN",IF(L118&gt;Settings!$C$6+0.000001,"Hold: rate above PO",IF(L118&lt;-0.000001,"Clear to pay (rate below PO)","Clear to pay")))))))</f>
        <v/>
      </c>
    </row>
    <row r="119" customFormat="false" ht="15" hidden="false" customHeight="false" outlineLevel="0" collapsed="false">
      <c r="A119" s="8"/>
      <c r="B119" s="8"/>
      <c r="C119" s="21"/>
      <c r="D119" s="8"/>
      <c r="E119" s="8"/>
      <c r="F119" s="19"/>
      <c r="G119" s="19"/>
      <c r="H119" s="20" t="str">
        <f aca="false">IF(B119="","",F119*G119)</f>
        <v/>
      </c>
      <c r="I119" s="22" t="str">
        <f aca="false">IF(B119="","",IF(COUNTIFS(PO!$A$9:$A$508,D119,PO!$B$9:$B$508,E119)=0,"",SUMIFS(PO!$E$9:$E$508,PO!$A$9:$A$508,D119,PO!$B$9:$B$508,E119)/COUNTIFS(PO!$A$9:$A$508,D119,PO!$B$9:$B$508,E119)))</f>
        <v/>
      </c>
      <c r="J119" s="22" t="str">
        <f aca="false">IF(B119="","",SUMIFS(GRN!$E$9:$E$508,GRN!$C$9:$C$508,D119,GRN!$D$9:$D$508,E119))</f>
        <v/>
      </c>
      <c r="K119" s="23" t="str">
        <f aca="false">IF(B119="","",SUMIFS($F$9:F119,$D$9:D119,D119,$E$9:E119,E119))</f>
        <v/>
      </c>
      <c r="L119" s="24" t="str">
        <f aca="false">IF(OR(B119="",I119=""),"",IF(I119=0,"",G119/I119-1))</f>
        <v/>
      </c>
      <c r="M119" s="10" t="str">
        <f aca="false">IF(B119="","",IF(COUNTIFS($A$9:A119,A119,$B$9:B119,B119)&gt;1,"Hold: duplicate invoice",IF(I119="","Hold: no PO line",IF(J119=0,"Hold: no GRN",IF(K119&gt;J119*(1+Settings!$C$5)+0.0001,"Hold: billed qty above GRN",IF(L119&gt;Settings!$C$6+0.000001,"Hold: rate above PO",IF(L119&lt;-0.000001,"Clear to pay (rate below PO)","Clear to pay")))))))</f>
        <v/>
      </c>
    </row>
    <row r="120" customFormat="false" ht="15" hidden="false" customHeight="false" outlineLevel="0" collapsed="false">
      <c r="A120" s="8"/>
      <c r="B120" s="8"/>
      <c r="C120" s="21"/>
      <c r="D120" s="8"/>
      <c r="E120" s="8"/>
      <c r="F120" s="19"/>
      <c r="G120" s="19"/>
      <c r="H120" s="20" t="str">
        <f aca="false">IF(B120="","",F120*G120)</f>
        <v/>
      </c>
      <c r="I120" s="22" t="str">
        <f aca="false">IF(B120="","",IF(COUNTIFS(PO!$A$9:$A$508,D120,PO!$B$9:$B$508,E120)=0,"",SUMIFS(PO!$E$9:$E$508,PO!$A$9:$A$508,D120,PO!$B$9:$B$508,E120)/COUNTIFS(PO!$A$9:$A$508,D120,PO!$B$9:$B$508,E120)))</f>
        <v/>
      </c>
      <c r="J120" s="22" t="str">
        <f aca="false">IF(B120="","",SUMIFS(GRN!$E$9:$E$508,GRN!$C$9:$C$508,D120,GRN!$D$9:$D$508,E120))</f>
        <v/>
      </c>
      <c r="K120" s="23" t="str">
        <f aca="false">IF(B120="","",SUMIFS($F$9:F120,$D$9:D120,D120,$E$9:E120,E120))</f>
        <v/>
      </c>
      <c r="L120" s="24" t="str">
        <f aca="false">IF(OR(B120="",I120=""),"",IF(I120=0,"",G120/I120-1))</f>
        <v/>
      </c>
      <c r="M120" s="10" t="str">
        <f aca="false">IF(B120="","",IF(COUNTIFS($A$9:A120,A120,$B$9:B120,B120)&gt;1,"Hold: duplicate invoice",IF(I120="","Hold: no PO line",IF(J120=0,"Hold: no GRN",IF(K120&gt;J120*(1+Settings!$C$5)+0.0001,"Hold: billed qty above GRN",IF(L120&gt;Settings!$C$6+0.000001,"Hold: rate above PO",IF(L120&lt;-0.000001,"Clear to pay (rate below PO)","Clear to pay")))))))</f>
        <v/>
      </c>
    </row>
    <row r="121" customFormat="false" ht="15" hidden="false" customHeight="false" outlineLevel="0" collapsed="false">
      <c r="A121" s="8"/>
      <c r="B121" s="8"/>
      <c r="C121" s="21"/>
      <c r="D121" s="8"/>
      <c r="E121" s="8"/>
      <c r="F121" s="19"/>
      <c r="G121" s="19"/>
      <c r="H121" s="20" t="str">
        <f aca="false">IF(B121="","",F121*G121)</f>
        <v/>
      </c>
      <c r="I121" s="22" t="str">
        <f aca="false">IF(B121="","",IF(COUNTIFS(PO!$A$9:$A$508,D121,PO!$B$9:$B$508,E121)=0,"",SUMIFS(PO!$E$9:$E$508,PO!$A$9:$A$508,D121,PO!$B$9:$B$508,E121)/COUNTIFS(PO!$A$9:$A$508,D121,PO!$B$9:$B$508,E121)))</f>
        <v/>
      </c>
      <c r="J121" s="22" t="str">
        <f aca="false">IF(B121="","",SUMIFS(GRN!$E$9:$E$508,GRN!$C$9:$C$508,D121,GRN!$D$9:$D$508,E121))</f>
        <v/>
      </c>
      <c r="K121" s="23" t="str">
        <f aca="false">IF(B121="","",SUMIFS($F$9:F121,$D$9:D121,D121,$E$9:E121,E121))</f>
        <v/>
      </c>
      <c r="L121" s="24" t="str">
        <f aca="false">IF(OR(B121="",I121=""),"",IF(I121=0,"",G121/I121-1))</f>
        <v/>
      </c>
      <c r="M121" s="10" t="str">
        <f aca="false">IF(B121="","",IF(COUNTIFS($A$9:A121,A121,$B$9:B121,B121)&gt;1,"Hold: duplicate invoice",IF(I121="","Hold: no PO line",IF(J121=0,"Hold: no GRN",IF(K121&gt;J121*(1+Settings!$C$5)+0.0001,"Hold: billed qty above GRN",IF(L121&gt;Settings!$C$6+0.000001,"Hold: rate above PO",IF(L121&lt;-0.000001,"Clear to pay (rate below PO)","Clear to pay")))))))</f>
        <v/>
      </c>
    </row>
    <row r="122" customFormat="false" ht="15" hidden="false" customHeight="false" outlineLevel="0" collapsed="false">
      <c r="A122" s="8"/>
      <c r="B122" s="8"/>
      <c r="C122" s="21"/>
      <c r="D122" s="8"/>
      <c r="E122" s="8"/>
      <c r="F122" s="19"/>
      <c r="G122" s="19"/>
      <c r="H122" s="20" t="str">
        <f aca="false">IF(B122="","",F122*G122)</f>
        <v/>
      </c>
      <c r="I122" s="22" t="str">
        <f aca="false">IF(B122="","",IF(COUNTIFS(PO!$A$9:$A$508,D122,PO!$B$9:$B$508,E122)=0,"",SUMIFS(PO!$E$9:$E$508,PO!$A$9:$A$508,D122,PO!$B$9:$B$508,E122)/COUNTIFS(PO!$A$9:$A$508,D122,PO!$B$9:$B$508,E122)))</f>
        <v/>
      </c>
      <c r="J122" s="22" t="str">
        <f aca="false">IF(B122="","",SUMIFS(GRN!$E$9:$E$508,GRN!$C$9:$C$508,D122,GRN!$D$9:$D$508,E122))</f>
        <v/>
      </c>
      <c r="K122" s="23" t="str">
        <f aca="false">IF(B122="","",SUMIFS($F$9:F122,$D$9:D122,D122,$E$9:E122,E122))</f>
        <v/>
      </c>
      <c r="L122" s="24" t="str">
        <f aca="false">IF(OR(B122="",I122=""),"",IF(I122=0,"",G122/I122-1))</f>
        <v/>
      </c>
      <c r="M122" s="10" t="str">
        <f aca="false">IF(B122="","",IF(COUNTIFS($A$9:A122,A122,$B$9:B122,B122)&gt;1,"Hold: duplicate invoice",IF(I122="","Hold: no PO line",IF(J122=0,"Hold: no GRN",IF(K122&gt;J122*(1+Settings!$C$5)+0.0001,"Hold: billed qty above GRN",IF(L122&gt;Settings!$C$6+0.000001,"Hold: rate above PO",IF(L122&lt;-0.000001,"Clear to pay (rate below PO)","Clear to pay")))))))</f>
        <v/>
      </c>
    </row>
    <row r="123" customFormat="false" ht="15" hidden="false" customHeight="false" outlineLevel="0" collapsed="false">
      <c r="A123" s="8"/>
      <c r="B123" s="8"/>
      <c r="C123" s="21"/>
      <c r="D123" s="8"/>
      <c r="E123" s="8"/>
      <c r="F123" s="19"/>
      <c r="G123" s="19"/>
      <c r="H123" s="20" t="str">
        <f aca="false">IF(B123="","",F123*G123)</f>
        <v/>
      </c>
      <c r="I123" s="22" t="str">
        <f aca="false">IF(B123="","",IF(COUNTIFS(PO!$A$9:$A$508,D123,PO!$B$9:$B$508,E123)=0,"",SUMIFS(PO!$E$9:$E$508,PO!$A$9:$A$508,D123,PO!$B$9:$B$508,E123)/COUNTIFS(PO!$A$9:$A$508,D123,PO!$B$9:$B$508,E123)))</f>
        <v/>
      </c>
      <c r="J123" s="22" t="str">
        <f aca="false">IF(B123="","",SUMIFS(GRN!$E$9:$E$508,GRN!$C$9:$C$508,D123,GRN!$D$9:$D$508,E123))</f>
        <v/>
      </c>
      <c r="K123" s="23" t="str">
        <f aca="false">IF(B123="","",SUMIFS($F$9:F123,$D$9:D123,D123,$E$9:E123,E123))</f>
        <v/>
      </c>
      <c r="L123" s="24" t="str">
        <f aca="false">IF(OR(B123="",I123=""),"",IF(I123=0,"",G123/I123-1))</f>
        <v/>
      </c>
      <c r="M123" s="10" t="str">
        <f aca="false">IF(B123="","",IF(COUNTIFS($A$9:A123,A123,$B$9:B123,B123)&gt;1,"Hold: duplicate invoice",IF(I123="","Hold: no PO line",IF(J123=0,"Hold: no GRN",IF(K123&gt;J123*(1+Settings!$C$5)+0.0001,"Hold: billed qty above GRN",IF(L123&gt;Settings!$C$6+0.000001,"Hold: rate above PO",IF(L123&lt;-0.000001,"Clear to pay (rate below PO)","Clear to pay")))))))</f>
        <v/>
      </c>
    </row>
    <row r="124" customFormat="false" ht="15" hidden="false" customHeight="false" outlineLevel="0" collapsed="false">
      <c r="A124" s="8"/>
      <c r="B124" s="8"/>
      <c r="C124" s="21"/>
      <c r="D124" s="8"/>
      <c r="E124" s="8"/>
      <c r="F124" s="19"/>
      <c r="G124" s="19"/>
      <c r="H124" s="20" t="str">
        <f aca="false">IF(B124="","",F124*G124)</f>
        <v/>
      </c>
      <c r="I124" s="22" t="str">
        <f aca="false">IF(B124="","",IF(COUNTIFS(PO!$A$9:$A$508,D124,PO!$B$9:$B$508,E124)=0,"",SUMIFS(PO!$E$9:$E$508,PO!$A$9:$A$508,D124,PO!$B$9:$B$508,E124)/COUNTIFS(PO!$A$9:$A$508,D124,PO!$B$9:$B$508,E124)))</f>
        <v/>
      </c>
      <c r="J124" s="22" t="str">
        <f aca="false">IF(B124="","",SUMIFS(GRN!$E$9:$E$508,GRN!$C$9:$C$508,D124,GRN!$D$9:$D$508,E124))</f>
        <v/>
      </c>
      <c r="K124" s="23" t="str">
        <f aca="false">IF(B124="","",SUMIFS($F$9:F124,$D$9:D124,D124,$E$9:E124,E124))</f>
        <v/>
      </c>
      <c r="L124" s="24" t="str">
        <f aca="false">IF(OR(B124="",I124=""),"",IF(I124=0,"",G124/I124-1))</f>
        <v/>
      </c>
      <c r="M124" s="10" t="str">
        <f aca="false">IF(B124="","",IF(COUNTIFS($A$9:A124,A124,$B$9:B124,B124)&gt;1,"Hold: duplicate invoice",IF(I124="","Hold: no PO line",IF(J124=0,"Hold: no GRN",IF(K124&gt;J124*(1+Settings!$C$5)+0.0001,"Hold: billed qty above GRN",IF(L124&gt;Settings!$C$6+0.000001,"Hold: rate above PO",IF(L124&lt;-0.000001,"Clear to pay (rate below PO)","Clear to pay")))))))</f>
        <v/>
      </c>
    </row>
    <row r="125" customFormat="false" ht="15" hidden="false" customHeight="false" outlineLevel="0" collapsed="false">
      <c r="A125" s="8"/>
      <c r="B125" s="8"/>
      <c r="C125" s="21"/>
      <c r="D125" s="8"/>
      <c r="E125" s="8"/>
      <c r="F125" s="19"/>
      <c r="G125" s="19"/>
      <c r="H125" s="20" t="str">
        <f aca="false">IF(B125="","",F125*G125)</f>
        <v/>
      </c>
      <c r="I125" s="22" t="str">
        <f aca="false">IF(B125="","",IF(COUNTIFS(PO!$A$9:$A$508,D125,PO!$B$9:$B$508,E125)=0,"",SUMIFS(PO!$E$9:$E$508,PO!$A$9:$A$508,D125,PO!$B$9:$B$508,E125)/COUNTIFS(PO!$A$9:$A$508,D125,PO!$B$9:$B$508,E125)))</f>
        <v/>
      </c>
      <c r="J125" s="22" t="str">
        <f aca="false">IF(B125="","",SUMIFS(GRN!$E$9:$E$508,GRN!$C$9:$C$508,D125,GRN!$D$9:$D$508,E125))</f>
        <v/>
      </c>
      <c r="K125" s="23" t="str">
        <f aca="false">IF(B125="","",SUMIFS($F$9:F125,$D$9:D125,D125,$E$9:E125,E125))</f>
        <v/>
      </c>
      <c r="L125" s="24" t="str">
        <f aca="false">IF(OR(B125="",I125=""),"",IF(I125=0,"",G125/I125-1))</f>
        <v/>
      </c>
      <c r="M125" s="10" t="str">
        <f aca="false">IF(B125="","",IF(COUNTIFS($A$9:A125,A125,$B$9:B125,B125)&gt;1,"Hold: duplicate invoice",IF(I125="","Hold: no PO line",IF(J125=0,"Hold: no GRN",IF(K125&gt;J125*(1+Settings!$C$5)+0.0001,"Hold: billed qty above GRN",IF(L125&gt;Settings!$C$6+0.000001,"Hold: rate above PO",IF(L125&lt;-0.000001,"Clear to pay (rate below PO)","Clear to pay")))))))</f>
        <v/>
      </c>
    </row>
    <row r="126" customFormat="false" ht="15" hidden="false" customHeight="false" outlineLevel="0" collapsed="false">
      <c r="A126" s="8"/>
      <c r="B126" s="8"/>
      <c r="C126" s="21"/>
      <c r="D126" s="8"/>
      <c r="E126" s="8"/>
      <c r="F126" s="19"/>
      <c r="G126" s="19"/>
      <c r="H126" s="20" t="str">
        <f aca="false">IF(B126="","",F126*G126)</f>
        <v/>
      </c>
      <c r="I126" s="22" t="str">
        <f aca="false">IF(B126="","",IF(COUNTIFS(PO!$A$9:$A$508,D126,PO!$B$9:$B$508,E126)=0,"",SUMIFS(PO!$E$9:$E$508,PO!$A$9:$A$508,D126,PO!$B$9:$B$508,E126)/COUNTIFS(PO!$A$9:$A$508,D126,PO!$B$9:$B$508,E126)))</f>
        <v/>
      </c>
      <c r="J126" s="22" t="str">
        <f aca="false">IF(B126="","",SUMIFS(GRN!$E$9:$E$508,GRN!$C$9:$C$508,D126,GRN!$D$9:$D$508,E126))</f>
        <v/>
      </c>
      <c r="K126" s="23" t="str">
        <f aca="false">IF(B126="","",SUMIFS($F$9:F126,$D$9:D126,D126,$E$9:E126,E126))</f>
        <v/>
      </c>
      <c r="L126" s="24" t="str">
        <f aca="false">IF(OR(B126="",I126=""),"",IF(I126=0,"",G126/I126-1))</f>
        <v/>
      </c>
      <c r="M126" s="10" t="str">
        <f aca="false">IF(B126="","",IF(COUNTIFS($A$9:A126,A126,$B$9:B126,B126)&gt;1,"Hold: duplicate invoice",IF(I126="","Hold: no PO line",IF(J126=0,"Hold: no GRN",IF(K126&gt;J126*(1+Settings!$C$5)+0.0001,"Hold: billed qty above GRN",IF(L126&gt;Settings!$C$6+0.000001,"Hold: rate above PO",IF(L126&lt;-0.000001,"Clear to pay (rate below PO)","Clear to pay")))))))</f>
        <v/>
      </c>
    </row>
    <row r="127" customFormat="false" ht="15" hidden="false" customHeight="false" outlineLevel="0" collapsed="false">
      <c r="A127" s="8"/>
      <c r="B127" s="8"/>
      <c r="C127" s="21"/>
      <c r="D127" s="8"/>
      <c r="E127" s="8"/>
      <c r="F127" s="19"/>
      <c r="G127" s="19"/>
      <c r="H127" s="20" t="str">
        <f aca="false">IF(B127="","",F127*G127)</f>
        <v/>
      </c>
      <c r="I127" s="22" t="str">
        <f aca="false">IF(B127="","",IF(COUNTIFS(PO!$A$9:$A$508,D127,PO!$B$9:$B$508,E127)=0,"",SUMIFS(PO!$E$9:$E$508,PO!$A$9:$A$508,D127,PO!$B$9:$B$508,E127)/COUNTIFS(PO!$A$9:$A$508,D127,PO!$B$9:$B$508,E127)))</f>
        <v/>
      </c>
      <c r="J127" s="22" t="str">
        <f aca="false">IF(B127="","",SUMIFS(GRN!$E$9:$E$508,GRN!$C$9:$C$508,D127,GRN!$D$9:$D$508,E127))</f>
        <v/>
      </c>
      <c r="K127" s="23" t="str">
        <f aca="false">IF(B127="","",SUMIFS($F$9:F127,$D$9:D127,D127,$E$9:E127,E127))</f>
        <v/>
      </c>
      <c r="L127" s="24" t="str">
        <f aca="false">IF(OR(B127="",I127=""),"",IF(I127=0,"",G127/I127-1))</f>
        <v/>
      </c>
      <c r="M127" s="10" t="str">
        <f aca="false">IF(B127="","",IF(COUNTIFS($A$9:A127,A127,$B$9:B127,B127)&gt;1,"Hold: duplicate invoice",IF(I127="","Hold: no PO line",IF(J127=0,"Hold: no GRN",IF(K127&gt;J127*(1+Settings!$C$5)+0.0001,"Hold: billed qty above GRN",IF(L127&gt;Settings!$C$6+0.000001,"Hold: rate above PO",IF(L127&lt;-0.000001,"Clear to pay (rate below PO)","Clear to pay")))))))</f>
        <v/>
      </c>
    </row>
    <row r="128" customFormat="false" ht="15" hidden="false" customHeight="false" outlineLevel="0" collapsed="false">
      <c r="A128" s="8"/>
      <c r="B128" s="8"/>
      <c r="C128" s="21"/>
      <c r="D128" s="8"/>
      <c r="E128" s="8"/>
      <c r="F128" s="19"/>
      <c r="G128" s="19"/>
      <c r="H128" s="20" t="str">
        <f aca="false">IF(B128="","",F128*G128)</f>
        <v/>
      </c>
      <c r="I128" s="22" t="str">
        <f aca="false">IF(B128="","",IF(COUNTIFS(PO!$A$9:$A$508,D128,PO!$B$9:$B$508,E128)=0,"",SUMIFS(PO!$E$9:$E$508,PO!$A$9:$A$508,D128,PO!$B$9:$B$508,E128)/COUNTIFS(PO!$A$9:$A$508,D128,PO!$B$9:$B$508,E128)))</f>
        <v/>
      </c>
      <c r="J128" s="22" t="str">
        <f aca="false">IF(B128="","",SUMIFS(GRN!$E$9:$E$508,GRN!$C$9:$C$508,D128,GRN!$D$9:$D$508,E128))</f>
        <v/>
      </c>
      <c r="K128" s="23" t="str">
        <f aca="false">IF(B128="","",SUMIFS($F$9:F128,$D$9:D128,D128,$E$9:E128,E128))</f>
        <v/>
      </c>
      <c r="L128" s="24" t="str">
        <f aca="false">IF(OR(B128="",I128=""),"",IF(I128=0,"",G128/I128-1))</f>
        <v/>
      </c>
      <c r="M128" s="10" t="str">
        <f aca="false">IF(B128="","",IF(COUNTIFS($A$9:A128,A128,$B$9:B128,B128)&gt;1,"Hold: duplicate invoice",IF(I128="","Hold: no PO line",IF(J128=0,"Hold: no GRN",IF(K128&gt;J128*(1+Settings!$C$5)+0.0001,"Hold: billed qty above GRN",IF(L128&gt;Settings!$C$6+0.000001,"Hold: rate above PO",IF(L128&lt;-0.000001,"Clear to pay (rate below PO)","Clear to pay")))))))</f>
        <v/>
      </c>
    </row>
    <row r="129" customFormat="false" ht="15" hidden="false" customHeight="false" outlineLevel="0" collapsed="false">
      <c r="A129" s="8"/>
      <c r="B129" s="8"/>
      <c r="C129" s="21"/>
      <c r="D129" s="8"/>
      <c r="E129" s="8"/>
      <c r="F129" s="19"/>
      <c r="G129" s="19"/>
      <c r="H129" s="20" t="str">
        <f aca="false">IF(B129="","",F129*G129)</f>
        <v/>
      </c>
      <c r="I129" s="22" t="str">
        <f aca="false">IF(B129="","",IF(COUNTIFS(PO!$A$9:$A$508,D129,PO!$B$9:$B$508,E129)=0,"",SUMIFS(PO!$E$9:$E$508,PO!$A$9:$A$508,D129,PO!$B$9:$B$508,E129)/COUNTIFS(PO!$A$9:$A$508,D129,PO!$B$9:$B$508,E129)))</f>
        <v/>
      </c>
      <c r="J129" s="22" t="str">
        <f aca="false">IF(B129="","",SUMIFS(GRN!$E$9:$E$508,GRN!$C$9:$C$508,D129,GRN!$D$9:$D$508,E129))</f>
        <v/>
      </c>
      <c r="K129" s="23" t="str">
        <f aca="false">IF(B129="","",SUMIFS($F$9:F129,$D$9:D129,D129,$E$9:E129,E129))</f>
        <v/>
      </c>
      <c r="L129" s="24" t="str">
        <f aca="false">IF(OR(B129="",I129=""),"",IF(I129=0,"",G129/I129-1))</f>
        <v/>
      </c>
      <c r="M129" s="10" t="str">
        <f aca="false">IF(B129="","",IF(COUNTIFS($A$9:A129,A129,$B$9:B129,B129)&gt;1,"Hold: duplicate invoice",IF(I129="","Hold: no PO line",IF(J129=0,"Hold: no GRN",IF(K129&gt;J129*(1+Settings!$C$5)+0.0001,"Hold: billed qty above GRN",IF(L129&gt;Settings!$C$6+0.000001,"Hold: rate above PO",IF(L129&lt;-0.000001,"Clear to pay (rate below PO)","Clear to pay")))))))</f>
        <v/>
      </c>
    </row>
    <row r="130" customFormat="false" ht="15" hidden="false" customHeight="false" outlineLevel="0" collapsed="false">
      <c r="A130" s="8"/>
      <c r="B130" s="8"/>
      <c r="C130" s="21"/>
      <c r="D130" s="8"/>
      <c r="E130" s="8"/>
      <c r="F130" s="19"/>
      <c r="G130" s="19"/>
      <c r="H130" s="20" t="str">
        <f aca="false">IF(B130="","",F130*G130)</f>
        <v/>
      </c>
      <c r="I130" s="22" t="str">
        <f aca="false">IF(B130="","",IF(COUNTIFS(PO!$A$9:$A$508,D130,PO!$B$9:$B$508,E130)=0,"",SUMIFS(PO!$E$9:$E$508,PO!$A$9:$A$508,D130,PO!$B$9:$B$508,E130)/COUNTIFS(PO!$A$9:$A$508,D130,PO!$B$9:$B$508,E130)))</f>
        <v/>
      </c>
      <c r="J130" s="22" t="str">
        <f aca="false">IF(B130="","",SUMIFS(GRN!$E$9:$E$508,GRN!$C$9:$C$508,D130,GRN!$D$9:$D$508,E130))</f>
        <v/>
      </c>
      <c r="K130" s="23" t="str">
        <f aca="false">IF(B130="","",SUMIFS($F$9:F130,$D$9:D130,D130,$E$9:E130,E130))</f>
        <v/>
      </c>
      <c r="L130" s="24" t="str">
        <f aca="false">IF(OR(B130="",I130=""),"",IF(I130=0,"",G130/I130-1))</f>
        <v/>
      </c>
      <c r="M130" s="10" t="str">
        <f aca="false">IF(B130="","",IF(COUNTIFS($A$9:A130,A130,$B$9:B130,B130)&gt;1,"Hold: duplicate invoice",IF(I130="","Hold: no PO line",IF(J130=0,"Hold: no GRN",IF(K130&gt;J130*(1+Settings!$C$5)+0.0001,"Hold: billed qty above GRN",IF(L130&gt;Settings!$C$6+0.000001,"Hold: rate above PO",IF(L130&lt;-0.000001,"Clear to pay (rate below PO)","Clear to pay")))))))</f>
        <v/>
      </c>
    </row>
    <row r="131" customFormat="false" ht="15" hidden="false" customHeight="false" outlineLevel="0" collapsed="false">
      <c r="A131" s="8"/>
      <c r="B131" s="8"/>
      <c r="C131" s="21"/>
      <c r="D131" s="8"/>
      <c r="E131" s="8"/>
      <c r="F131" s="19"/>
      <c r="G131" s="19"/>
      <c r="H131" s="20" t="str">
        <f aca="false">IF(B131="","",F131*G131)</f>
        <v/>
      </c>
      <c r="I131" s="22" t="str">
        <f aca="false">IF(B131="","",IF(COUNTIFS(PO!$A$9:$A$508,D131,PO!$B$9:$B$508,E131)=0,"",SUMIFS(PO!$E$9:$E$508,PO!$A$9:$A$508,D131,PO!$B$9:$B$508,E131)/COUNTIFS(PO!$A$9:$A$508,D131,PO!$B$9:$B$508,E131)))</f>
        <v/>
      </c>
      <c r="J131" s="22" t="str">
        <f aca="false">IF(B131="","",SUMIFS(GRN!$E$9:$E$508,GRN!$C$9:$C$508,D131,GRN!$D$9:$D$508,E131))</f>
        <v/>
      </c>
      <c r="K131" s="23" t="str">
        <f aca="false">IF(B131="","",SUMIFS($F$9:F131,$D$9:D131,D131,$E$9:E131,E131))</f>
        <v/>
      </c>
      <c r="L131" s="24" t="str">
        <f aca="false">IF(OR(B131="",I131=""),"",IF(I131=0,"",G131/I131-1))</f>
        <v/>
      </c>
      <c r="M131" s="10" t="str">
        <f aca="false">IF(B131="","",IF(COUNTIFS($A$9:A131,A131,$B$9:B131,B131)&gt;1,"Hold: duplicate invoice",IF(I131="","Hold: no PO line",IF(J131=0,"Hold: no GRN",IF(K131&gt;J131*(1+Settings!$C$5)+0.0001,"Hold: billed qty above GRN",IF(L131&gt;Settings!$C$6+0.000001,"Hold: rate above PO",IF(L131&lt;-0.000001,"Clear to pay (rate below PO)","Clear to pay")))))))</f>
        <v/>
      </c>
    </row>
    <row r="132" customFormat="false" ht="15" hidden="false" customHeight="false" outlineLevel="0" collapsed="false">
      <c r="A132" s="8"/>
      <c r="B132" s="8"/>
      <c r="C132" s="21"/>
      <c r="D132" s="8"/>
      <c r="E132" s="8"/>
      <c r="F132" s="19"/>
      <c r="G132" s="19"/>
      <c r="H132" s="20" t="str">
        <f aca="false">IF(B132="","",F132*G132)</f>
        <v/>
      </c>
      <c r="I132" s="22" t="str">
        <f aca="false">IF(B132="","",IF(COUNTIFS(PO!$A$9:$A$508,D132,PO!$B$9:$B$508,E132)=0,"",SUMIFS(PO!$E$9:$E$508,PO!$A$9:$A$508,D132,PO!$B$9:$B$508,E132)/COUNTIFS(PO!$A$9:$A$508,D132,PO!$B$9:$B$508,E132)))</f>
        <v/>
      </c>
      <c r="J132" s="22" t="str">
        <f aca="false">IF(B132="","",SUMIFS(GRN!$E$9:$E$508,GRN!$C$9:$C$508,D132,GRN!$D$9:$D$508,E132))</f>
        <v/>
      </c>
      <c r="K132" s="23" t="str">
        <f aca="false">IF(B132="","",SUMIFS($F$9:F132,$D$9:D132,D132,$E$9:E132,E132))</f>
        <v/>
      </c>
      <c r="L132" s="24" t="str">
        <f aca="false">IF(OR(B132="",I132=""),"",IF(I132=0,"",G132/I132-1))</f>
        <v/>
      </c>
      <c r="M132" s="10" t="str">
        <f aca="false">IF(B132="","",IF(COUNTIFS($A$9:A132,A132,$B$9:B132,B132)&gt;1,"Hold: duplicate invoice",IF(I132="","Hold: no PO line",IF(J132=0,"Hold: no GRN",IF(K132&gt;J132*(1+Settings!$C$5)+0.0001,"Hold: billed qty above GRN",IF(L132&gt;Settings!$C$6+0.000001,"Hold: rate above PO",IF(L132&lt;-0.000001,"Clear to pay (rate below PO)","Clear to pay")))))))</f>
        <v/>
      </c>
    </row>
    <row r="133" customFormat="false" ht="15" hidden="false" customHeight="false" outlineLevel="0" collapsed="false">
      <c r="A133" s="8"/>
      <c r="B133" s="8"/>
      <c r="C133" s="21"/>
      <c r="D133" s="8"/>
      <c r="E133" s="8"/>
      <c r="F133" s="19"/>
      <c r="G133" s="19"/>
      <c r="H133" s="20" t="str">
        <f aca="false">IF(B133="","",F133*G133)</f>
        <v/>
      </c>
      <c r="I133" s="22" t="str">
        <f aca="false">IF(B133="","",IF(COUNTIFS(PO!$A$9:$A$508,D133,PO!$B$9:$B$508,E133)=0,"",SUMIFS(PO!$E$9:$E$508,PO!$A$9:$A$508,D133,PO!$B$9:$B$508,E133)/COUNTIFS(PO!$A$9:$A$508,D133,PO!$B$9:$B$508,E133)))</f>
        <v/>
      </c>
      <c r="J133" s="22" t="str">
        <f aca="false">IF(B133="","",SUMIFS(GRN!$E$9:$E$508,GRN!$C$9:$C$508,D133,GRN!$D$9:$D$508,E133))</f>
        <v/>
      </c>
      <c r="K133" s="23" t="str">
        <f aca="false">IF(B133="","",SUMIFS($F$9:F133,$D$9:D133,D133,$E$9:E133,E133))</f>
        <v/>
      </c>
      <c r="L133" s="24" t="str">
        <f aca="false">IF(OR(B133="",I133=""),"",IF(I133=0,"",G133/I133-1))</f>
        <v/>
      </c>
      <c r="M133" s="10" t="str">
        <f aca="false">IF(B133="","",IF(COUNTIFS($A$9:A133,A133,$B$9:B133,B133)&gt;1,"Hold: duplicate invoice",IF(I133="","Hold: no PO line",IF(J133=0,"Hold: no GRN",IF(K133&gt;J133*(1+Settings!$C$5)+0.0001,"Hold: billed qty above GRN",IF(L133&gt;Settings!$C$6+0.000001,"Hold: rate above PO",IF(L133&lt;-0.000001,"Clear to pay (rate below PO)","Clear to pay")))))))</f>
        <v/>
      </c>
    </row>
    <row r="134" customFormat="false" ht="15" hidden="false" customHeight="false" outlineLevel="0" collapsed="false">
      <c r="A134" s="8"/>
      <c r="B134" s="8"/>
      <c r="C134" s="21"/>
      <c r="D134" s="8"/>
      <c r="E134" s="8"/>
      <c r="F134" s="19"/>
      <c r="G134" s="19"/>
      <c r="H134" s="20" t="str">
        <f aca="false">IF(B134="","",F134*G134)</f>
        <v/>
      </c>
      <c r="I134" s="22" t="str">
        <f aca="false">IF(B134="","",IF(COUNTIFS(PO!$A$9:$A$508,D134,PO!$B$9:$B$508,E134)=0,"",SUMIFS(PO!$E$9:$E$508,PO!$A$9:$A$508,D134,PO!$B$9:$B$508,E134)/COUNTIFS(PO!$A$9:$A$508,D134,PO!$B$9:$B$508,E134)))</f>
        <v/>
      </c>
      <c r="J134" s="22" t="str">
        <f aca="false">IF(B134="","",SUMIFS(GRN!$E$9:$E$508,GRN!$C$9:$C$508,D134,GRN!$D$9:$D$508,E134))</f>
        <v/>
      </c>
      <c r="K134" s="23" t="str">
        <f aca="false">IF(B134="","",SUMIFS($F$9:F134,$D$9:D134,D134,$E$9:E134,E134))</f>
        <v/>
      </c>
      <c r="L134" s="24" t="str">
        <f aca="false">IF(OR(B134="",I134=""),"",IF(I134=0,"",G134/I134-1))</f>
        <v/>
      </c>
      <c r="M134" s="10" t="str">
        <f aca="false">IF(B134="","",IF(COUNTIFS($A$9:A134,A134,$B$9:B134,B134)&gt;1,"Hold: duplicate invoice",IF(I134="","Hold: no PO line",IF(J134=0,"Hold: no GRN",IF(K134&gt;J134*(1+Settings!$C$5)+0.0001,"Hold: billed qty above GRN",IF(L134&gt;Settings!$C$6+0.000001,"Hold: rate above PO",IF(L134&lt;-0.000001,"Clear to pay (rate below PO)","Clear to pay")))))))</f>
        <v/>
      </c>
    </row>
    <row r="135" customFormat="false" ht="15" hidden="false" customHeight="false" outlineLevel="0" collapsed="false">
      <c r="A135" s="8"/>
      <c r="B135" s="8"/>
      <c r="C135" s="21"/>
      <c r="D135" s="8"/>
      <c r="E135" s="8"/>
      <c r="F135" s="19"/>
      <c r="G135" s="19"/>
      <c r="H135" s="20" t="str">
        <f aca="false">IF(B135="","",F135*G135)</f>
        <v/>
      </c>
      <c r="I135" s="22" t="str">
        <f aca="false">IF(B135="","",IF(COUNTIFS(PO!$A$9:$A$508,D135,PO!$B$9:$B$508,E135)=0,"",SUMIFS(PO!$E$9:$E$508,PO!$A$9:$A$508,D135,PO!$B$9:$B$508,E135)/COUNTIFS(PO!$A$9:$A$508,D135,PO!$B$9:$B$508,E135)))</f>
        <v/>
      </c>
      <c r="J135" s="22" t="str">
        <f aca="false">IF(B135="","",SUMIFS(GRN!$E$9:$E$508,GRN!$C$9:$C$508,D135,GRN!$D$9:$D$508,E135))</f>
        <v/>
      </c>
      <c r="K135" s="23" t="str">
        <f aca="false">IF(B135="","",SUMIFS($F$9:F135,$D$9:D135,D135,$E$9:E135,E135))</f>
        <v/>
      </c>
      <c r="L135" s="24" t="str">
        <f aca="false">IF(OR(B135="",I135=""),"",IF(I135=0,"",G135/I135-1))</f>
        <v/>
      </c>
      <c r="M135" s="10" t="str">
        <f aca="false">IF(B135="","",IF(COUNTIFS($A$9:A135,A135,$B$9:B135,B135)&gt;1,"Hold: duplicate invoice",IF(I135="","Hold: no PO line",IF(J135=0,"Hold: no GRN",IF(K135&gt;J135*(1+Settings!$C$5)+0.0001,"Hold: billed qty above GRN",IF(L135&gt;Settings!$C$6+0.000001,"Hold: rate above PO",IF(L135&lt;-0.000001,"Clear to pay (rate below PO)","Clear to pay")))))))</f>
        <v/>
      </c>
    </row>
    <row r="136" customFormat="false" ht="15" hidden="false" customHeight="false" outlineLevel="0" collapsed="false">
      <c r="A136" s="8"/>
      <c r="B136" s="8"/>
      <c r="C136" s="21"/>
      <c r="D136" s="8"/>
      <c r="E136" s="8"/>
      <c r="F136" s="19"/>
      <c r="G136" s="19"/>
      <c r="H136" s="20" t="str">
        <f aca="false">IF(B136="","",F136*G136)</f>
        <v/>
      </c>
      <c r="I136" s="22" t="str">
        <f aca="false">IF(B136="","",IF(COUNTIFS(PO!$A$9:$A$508,D136,PO!$B$9:$B$508,E136)=0,"",SUMIFS(PO!$E$9:$E$508,PO!$A$9:$A$508,D136,PO!$B$9:$B$508,E136)/COUNTIFS(PO!$A$9:$A$508,D136,PO!$B$9:$B$508,E136)))</f>
        <v/>
      </c>
      <c r="J136" s="22" t="str">
        <f aca="false">IF(B136="","",SUMIFS(GRN!$E$9:$E$508,GRN!$C$9:$C$508,D136,GRN!$D$9:$D$508,E136))</f>
        <v/>
      </c>
      <c r="K136" s="23" t="str">
        <f aca="false">IF(B136="","",SUMIFS($F$9:F136,$D$9:D136,D136,$E$9:E136,E136))</f>
        <v/>
      </c>
      <c r="L136" s="24" t="str">
        <f aca="false">IF(OR(B136="",I136=""),"",IF(I136=0,"",G136/I136-1))</f>
        <v/>
      </c>
      <c r="M136" s="10" t="str">
        <f aca="false">IF(B136="","",IF(COUNTIFS($A$9:A136,A136,$B$9:B136,B136)&gt;1,"Hold: duplicate invoice",IF(I136="","Hold: no PO line",IF(J136=0,"Hold: no GRN",IF(K136&gt;J136*(1+Settings!$C$5)+0.0001,"Hold: billed qty above GRN",IF(L136&gt;Settings!$C$6+0.000001,"Hold: rate above PO",IF(L136&lt;-0.000001,"Clear to pay (rate below PO)","Clear to pay")))))))</f>
        <v/>
      </c>
    </row>
    <row r="137" customFormat="false" ht="15" hidden="false" customHeight="false" outlineLevel="0" collapsed="false">
      <c r="A137" s="8"/>
      <c r="B137" s="8"/>
      <c r="C137" s="21"/>
      <c r="D137" s="8"/>
      <c r="E137" s="8"/>
      <c r="F137" s="19"/>
      <c r="G137" s="19"/>
      <c r="H137" s="20" t="str">
        <f aca="false">IF(B137="","",F137*G137)</f>
        <v/>
      </c>
      <c r="I137" s="22" t="str">
        <f aca="false">IF(B137="","",IF(COUNTIFS(PO!$A$9:$A$508,D137,PO!$B$9:$B$508,E137)=0,"",SUMIFS(PO!$E$9:$E$508,PO!$A$9:$A$508,D137,PO!$B$9:$B$508,E137)/COUNTIFS(PO!$A$9:$A$508,D137,PO!$B$9:$B$508,E137)))</f>
        <v/>
      </c>
      <c r="J137" s="22" t="str">
        <f aca="false">IF(B137="","",SUMIFS(GRN!$E$9:$E$508,GRN!$C$9:$C$508,D137,GRN!$D$9:$D$508,E137))</f>
        <v/>
      </c>
      <c r="K137" s="23" t="str">
        <f aca="false">IF(B137="","",SUMIFS($F$9:F137,$D$9:D137,D137,$E$9:E137,E137))</f>
        <v/>
      </c>
      <c r="L137" s="24" t="str">
        <f aca="false">IF(OR(B137="",I137=""),"",IF(I137=0,"",G137/I137-1))</f>
        <v/>
      </c>
      <c r="M137" s="10" t="str">
        <f aca="false">IF(B137="","",IF(COUNTIFS($A$9:A137,A137,$B$9:B137,B137)&gt;1,"Hold: duplicate invoice",IF(I137="","Hold: no PO line",IF(J137=0,"Hold: no GRN",IF(K137&gt;J137*(1+Settings!$C$5)+0.0001,"Hold: billed qty above GRN",IF(L137&gt;Settings!$C$6+0.000001,"Hold: rate above PO",IF(L137&lt;-0.000001,"Clear to pay (rate below PO)","Clear to pay")))))))</f>
        <v/>
      </c>
    </row>
    <row r="138" customFormat="false" ht="15" hidden="false" customHeight="false" outlineLevel="0" collapsed="false">
      <c r="A138" s="8"/>
      <c r="B138" s="8"/>
      <c r="C138" s="21"/>
      <c r="D138" s="8"/>
      <c r="E138" s="8"/>
      <c r="F138" s="19"/>
      <c r="G138" s="19"/>
      <c r="H138" s="20" t="str">
        <f aca="false">IF(B138="","",F138*G138)</f>
        <v/>
      </c>
      <c r="I138" s="22" t="str">
        <f aca="false">IF(B138="","",IF(COUNTIFS(PO!$A$9:$A$508,D138,PO!$B$9:$B$508,E138)=0,"",SUMIFS(PO!$E$9:$E$508,PO!$A$9:$A$508,D138,PO!$B$9:$B$508,E138)/COUNTIFS(PO!$A$9:$A$508,D138,PO!$B$9:$B$508,E138)))</f>
        <v/>
      </c>
      <c r="J138" s="22" t="str">
        <f aca="false">IF(B138="","",SUMIFS(GRN!$E$9:$E$508,GRN!$C$9:$C$508,D138,GRN!$D$9:$D$508,E138))</f>
        <v/>
      </c>
      <c r="K138" s="23" t="str">
        <f aca="false">IF(B138="","",SUMIFS($F$9:F138,$D$9:D138,D138,$E$9:E138,E138))</f>
        <v/>
      </c>
      <c r="L138" s="24" t="str">
        <f aca="false">IF(OR(B138="",I138=""),"",IF(I138=0,"",G138/I138-1))</f>
        <v/>
      </c>
      <c r="M138" s="10" t="str">
        <f aca="false">IF(B138="","",IF(COUNTIFS($A$9:A138,A138,$B$9:B138,B138)&gt;1,"Hold: duplicate invoice",IF(I138="","Hold: no PO line",IF(J138=0,"Hold: no GRN",IF(K138&gt;J138*(1+Settings!$C$5)+0.0001,"Hold: billed qty above GRN",IF(L138&gt;Settings!$C$6+0.000001,"Hold: rate above PO",IF(L138&lt;-0.000001,"Clear to pay (rate below PO)","Clear to pay")))))))</f>
        <v/>
      </c>
    </row>
    <row r="139" customFormat="false" ht="15" hidden="false" customHeight="false" outlineLevel="0" collapsed="false">
      <c r="A139" s="8"/>
      <c r="B139" s="8"/>
      <c r="C139" s="21"/>
      <c r="D139" s="8"/>
      <c r="E139" s="8"/>
      <c r="F139" s="19"/>
      <c r="G139" s="19"/>
      <c r="H139" s="20" t="str">
        <f aca="false">IF(B139="","",F139*G139)</f>
        <v/>
      </c>
      <c r="I139" s="22" t="str">
        <f aca="false">IF(B139="","",IF(COUNTIFS(PO!$A$9:$A$508,D139,PO!$B$9:$B$508,E139)=0,"",SUMIFS(PO!$E$9:$E$508,PO!$A$9:$A$508,D139,PO!$B$9:$B$508,E139)/COUNTIFS(PO!$A$9:$A$508,D139,PO!$B$9:$B$508,E139)))</f>
        <v/>
      </c>
      <c r="J139" s="22" t="str">
        <f aca="false">IF(B139="","",SUMIFS(GRN!$E$9:$E$508,GRN!$C$9:$C$508,D139,GRN!$D$9:$D$508,E139))</f>
        <v/>
      </c>
      <c r="K139" s="23" t="str">
        <f aca="false">IF(B139="","",SUMIFS($F$9:F139,$D$9:D139,D139,$E$9:E139,E139))</f>
        <v/>
      </c>
      <c r="L139" s="24" t="str">
        <f aca="false">IF(OR(B139="",I139=""),"",IF(I139=0,"",G139/I139-1))</f>
        <v/>
      </c>
      <c r="M139" s="10" t="str">
        <f aca="false">IF(B139="","",IF(COUNTIFS($A$9:A139,A139,$B$9:B139,B139)&gt;1,"Hold: duplicate invoice",IF(I139="","Hold: no PO line",IF(J139=0,"Hold: no GRN",IF(K139&gt;J139*(1+Settings!$C$5)+0.0001,"Hold: billed qty above GRN",IF(L139&gt;Settings!$C$6+0.000001,"Hold: rate above PO",IF(L139&lt;-0.000001,"Clear to pay (rate below PO)","Clear to pay")))))))</f>
        <v/>
      </c>
    </row>
    <row r="140" customFormat="false" ht="15" hidden="false" customHeight="false" outlineLevel="0" collapsed="false">
      <c r="A140" s="8"/>
      <c r="B140" s="8"/>
      <c r="C140" s="21"/>
      <c r="D140" s="8"/>
      <c r="E140" s="8"/>
      <c r="F140" s="19"/>
      <c r="G140" s="19"/>
      <c r="H140" s="20" t="str">
        <f aca="false">IF(B140="","",F140*G140)</f>
        <v/>
      </c>
      <c r="I140" s="22" t="str">
        <f aca="false">IF(B140="","",IF(COUNTIFS(PO!$A$9:$A$508,D140,PO!$B$9:$B$508,E140)=0,"",SUMIFS(PO!$E$9:$E$508,PO!$A$9:$A$508,D140,PO!$B$9:$B$508,E140)/COUNTIFS(PO!$A$9:$A$508,D140,PO!$B$9:$B$508,E140)))</f>
        <v/>
      </c>
      <c r="J140" s="22" t="str">
        <f aca="false">IF(B140="","",SUMIFS(GRN!$E$9:$E$508,GRN!$C$9:$C$508,D140,GRN!$D$9:$D$508,E140))</f>
        <v/>
      </c>
      <c r="K140" s="23" t="str">
        <f aca="false">IF(B140="","",SUMIFS($F$9:F140,$D$9:D140,D140,$E$9:E140,E140))</f>
        <v/>
      </c>
      <c r="L140" s="24" t="str">
        <f aca="false">IF(OR(B140="",I140=""),"",IF(I140=0,"",G140/I140-1))</f>
        <v/>
      </c>
      <c r="M140" s="10" t="str">
        <f aca="false">IF(B140="","",IF(COUNTIFS($A$9:A140,A140,$B$9:B140,B140)&gt;1,"Hold: duplicate invoice",IF(I140="","Hold: no PO line",IF(J140=0,"Hold: no GRN",IF(K140&gt;J140*(1+Settings!$C$5)+0.0001,"Hold: billed qty above GRN",IF(L140&gt;Settings!$C$6+0.000001,"Hold: rate above PO",IF(L140&lt;-0.000001,"Clear to pay (rate below PO)","Clear to pay")))))))</f>
        <v/>
      </c>
    </row>
    <row r="141" customFormat="false" ht="15" hidden="false" customHeight="false" outlineLevel="0" collapsed="false">
      <c r="A141" s="8"/>
      <c r="B141" s="8"/>
      <c r="C141" s="21"/>
      <c r="D141" s="8"/>
      <c r="E141" s="8"/>
      <c r="F141" s="19"/>
      <c r="G141" s="19"/>
      <c r="H141" s="20" t="str">
        <f aca="false">IF(B141="","",F141*G141)</f>
        <v/>
      </c>
      <c r="I141" s="22" t="str">
        <f aca="false">IF(B141="","",IF(COUNTIFS(PO!$A$9:$A$508,D141,PO!$B$9:$B$508,E141)=0,"",SUMIFS(PO!$E$9:$E$508,PO!$A$9:$A$508,D141,PO!$B$9:$B$508,E141)/COUNTIFS(PO!$A$9:$A$508,D141,PO!$B$9:$B$508,E141)))</f>
        <v/>
      </c>
      <c r="J141" s="22" t="str">
        <f aca="false">IF(B141="","",SUMIFS(GRN!$E$9:$E$508,GRN!$C$9:$C$508,D141,GRN!$D$9:$D$508,E141))</f>
        <v/>
      </c>
      <c r="K141" s="23" t="str">
        <f aca="false">IF(B141="","",SUMIFS($F$9:F141,$D$9:D141,D141,$E$9:E141,E141))</f>
        <v/>
      </c>
      <c r="L141" s="24" t="str">
        <f aca="false">IF(OR(B141="",I141=""),"",IF(I141=0,"",G141/I141-1))</f>
        <v/>
      </c>
      <c r="M141" s="10" t="str">
        <f aca="false">IF(B141="","",IF(COUNTIFS($A$9:A141,A141,$B$9:B141,B141)&gt;1,"Hold: duplicate invoice",IF(I141="","Hold: no PO line",IF(J141=0,"Hold: no GRN",IF(K141&gt;J141*(1+Settings!$C$5)+0.0001,"Hold: billed qty above GRN",IF(L141&gt;Settings!$C$6+0.000001,"Hold: rate above PO",IF(L141&lt;-0.000001,"Clear to pay (rate below PO)","Clear to pay")))))))</f>
        <v/>
      </c>
    </row>
    <row r="142" customFormat="false" ht="15" hidden="false" customHeight="false" outlineLevel="0" collapsed="false">
      <c r="A142" s="8"/>
      <c r="B142" s="8"/>
      <c r="C142" s="21"/>
      <c r="D142" s="8"/>
      <c r="E142" s="8"/>
      <c r="F142" s="19"/>
      <c r="G142" s="19"/>
      <c r="H142" s="20" t="str">
        <f aca="false">IF(B142="","",F142*G142)</f>
        <v/>
      </c>
      <c r="I142" s="22" t="str">
        <f aca="false">IF(B142="","",IF(COUNTIFS(PO!$A$9:$A$508,D142,PO!$B$9:$B$508,E142)=0,"",SUMIFS(PO!$E$9:$E$508,PO!$A$9:$A$508,D142,PO!$B$9:$B$508,E142)/COUNTIFS(PO!$A$9:$A$508,D142,PO!$B$9:$B$508,E142)))</f>
        <v/>
      </c>
      <c r="J142" s="22" t="str">
        <f aca="false">IF(B142="","",SUMIFS(GRN!$E$9:$E$508,GRN!$C$9:$C$508,D142,GRN!$D$9:$D$508,E142))</f>
        <v/>
      </c>
      <c r="K142" s="23" t="str">
        <f aca="false">IF(B142="","",SUMIFS($F$9:F142,$D$9:D142,D142,$E$9:E142,E142))</f>
        <v/>
      </c>
      <c r="L142" s="24" t="str">
        <f aca="false">IF(OR(B142="",I142=""),"",IF(I142=0,"",G142/I142-1))</f>
        <v/>
      </c>
      <c r="M142" s="10" t="str">
        <f aca="false">IF(B142="","",IF(COUNTIFS($A$9:A142,A142,$B$9:B142,B142)&gt;1,"Hold: duplicate invoice",IF(I142="","Hold: no PO line",IF(J142=0,"Hold: no GRN",IF(K142&gt;J142*(1+Settings!$C$5)+0.0001,"Hold: billed qty above GRN",IF(L142&gt;Settings!$C$6+0.000001,"Hold: rate above PO",IF(L142&lt;-0.000001,"Clear to pay (rate below PO)","Clear to pay")))))))</f>
        <v/>
      </c>
    </row>
    <row r="143" customFormat="false" ht="15" hidden="false" customHeight="false" outlineLevel="0" collapsed="false">
      <c r="A143" s="8"/>
      <c r="B143" s="8"/>
      <c r="C143" s="21"/>
      <c r="D143" s="8"/>
      <c r="E143" s="8"/>
      <c r="F143" s="19"/>
      <c r="G143" s="19"/>
      <c r="H143" s="20" t="str">
        <f aca="false">IF(B143="","",F143*G143)</f>
        <v/>
      </c>
      <c r="I143" s="22" t="str">
        <f aca="false">IF(B143="","",IF(COUNTIFS(PO!$A$9:$A$508,D143,PO!$B$9:$B$508,E143)=0,"",SUMIFS(PO!$E$9:$E$508,PO!$A$9:$A$508,D143,PO!$B$9:$B$508,E143)/COUNTIFS(PO!$A$9:$A$508,D143,PO!$B$9:$B$508,E143)))</f>
        <v/>
      </c>
      <c r="J143" s="22" t="str">
        <f aca="false">IF(B143="","",SUMIFS(GRN!$E$9:$E$508,GRN!$C$9:$C$508,D143,GRN!$D$9:$D$508,E143))</f>
        <v/>
      </c>
      <c r="K143" s="23" t="str">
        <f aca="false">IF(B143="","",SUMIFS($F$9:F143,$D$9:D143,D143,$E$9:E143,E143))</f>
        <v/>
      </c>
      <c r="L143" s="24" t="str">
        <f aca="false">IF(OR(B143="",I143=""),"",IF(I143=0,"",G143/I143-1))</f>
        <v/>
      </c>
      <c r="M143" s="10" t="str">
        <f aca="false">IF(B143="","",IF(COUNTIFS($A$9:A143,A143,$B$9:B143,B143)&gt;1,"Hold: duplicate invoice",IF(I143="","Hold: no PO line",IF(J143=0,"Hold: no GRN",IF(K143&gt;J143*(1+Settings!$C$5)+0.0001,"Hold: billed qty above GRN",IF(L143&gt;Settings!$C$6+0.000001,"Hold: rate above PO",IF(L143&lt;-0.000001,"Clear to pay (rate below PO)","Clear to pay")))))))</f>
        <v/>
      </c>
    </row>
    <row r="144" customFormat="false" ht="15" hidden="false" customHeight="false" outlineLevel="0" collapsed="false">
      <c r="A144" s="8"/>
      <c r="B144" s="8"/>
      <c r="C144" s="21"/>
      <c r="D144" s="8"/>
      <c r="E144" s="8"/>
      <c r="F144" s="19"/>
      <c r="G144" s="19"/>
      <c r="H144" s="20" t="str">
        <f aca="false">IF(B144="","",F144*G144)</f>
        <v/>
      </c>
      <c r="I144" s="22" t="str">
        <f aca="false">IF(B144="","",IF(COUNTIFS(PO!$A$9:$A$508,D144,PO!$B$9:$B$508,E144)=0,"",SUMIFS(PO!$E$9:$E$508,PO!$A$9:$A$508,D144,PO!$B$9:$B$508,E144)/COUNTIFS(PO!$A$9:$A$508,D144,PO!$B$9:$B$508,E144)))</f>
        <v/>
      </c>
      <c r="J144" s="22" t="str">
        <f aca="false">IF(B144="","",SUMIFS(GRN!$E$9:$E$508,GRN!$C$9:$C$508,D144,GRN!$D$9:$D$508,E144))</f>
        <v/>
      </c>
      <c r="K144" s="23" t="str">
        <f aca="false">IF(B144="","",SUMIFS($F$9:F144,$D$9:D144,D144,$E$9:E144,E144))</f>
        <v/>
      </c>
      <c r="L144" s="24" t="str">
        <f aca="false">IF(OR(B144="",I144=""),"",IF(I144=0,"",G144/I144-1))</f>
        <v/>
      </c>
      <c r="M144" s="10" t="str">
        <f aca="false">IF(B144="","",IF(COUNTIFS($A$9:A144,A144,$B$9:B144,B144)&gt;1,"Hold: duplicate invoice",IF(I144="","Hold: no PO line",IF(J144=0,"Hold: no GRN",IF(K144&gt;J144*(1+Settings!$C$5)+0.0001,"Hold: billed qty above GRN",IF(L144&gt;Settings!$C$6+0.000001,"Hold: rate above PO",IF(L144&lt;-0.000001,"Clear to pay (rate below PO)","Clear to pay")))))))</f>
        <v/>
      </c>
    </row>
    <row r="145" customFormat="false" ht="15" hidden="false" customHeight="false" outlineLevel="0" collapsed="false">
      <c r="A145" s="8"/>
      <c r="B145" s="8"/>
      <c r="C145" s="21"/>
      <c r="D145" s="8"/>
      <c r="E145" s="8"/>
      <c r="F145" s="19"/>
      <c r="G145" s="19"/>
      <c r="H145" s="20" t="str">
        <f aca="false">IF(B145="","",F145*G145)</f>
        <v/>
      </c>
      <c r="I145" s="22" t="str">
        <f aca="false">IF(B145="","",IF(COUNTIFS(PO!$A$9:$A$508,D145,PO!$B$9:$B$508,E145)=0,"",SUMIFS(PO!$E$9:$E$508,PO!$A$9:$A$508,D145,PO!$B$9:$B$508,E145)/COUNTIFS(PO!$A$9:$A$508,D145,PO!$B$9:$B$508,E145)))</f>
        <v/>
      </c>
      <c r="J145" s="22" t="str">
        <f aca="false">IF(B145="","",SUMIFS(GRN!$E$9:$E$508,GRN!$C$9:$C$508,D145,GRN!$D$9:$D$508,E145))</f>
        <v/>
      </c>
      <c r="K145" s="23" t="str">
        <f aca="false">IF(B145="","",SUMIFS($F$9:F145,$D$9:D145,D145,$E$9:E145,E145))</f>
        <v/>
      </c>
      <c r="L145" s="24" t="str">
        <f aca="false">IF(OR(B145="",I145=""),"",IF(I145=0,"",G145/I145-1))</f>
        <v/>
      </c>
      <c r="M145" s="10" t="str">
        <f aca="false">IF(B145="","",IF(COUNTIFS($A$9:A145,A145,$B$9:B145,B145)&gt;1,"Hold: duplicate invoice",IF(I145="","Hold: no PO line",IF(J145=0,"Hold: no GRN",IF(K145&gt;J145*(1+Settings!$C$5)+0.0001,"Hold: billed qty above GRN",IF(L145&gt;Settings!$C$6+0.000001,"Hold: rate above PO",IF(L145&lt;-0.000001,"Clear to pay (rate below PO)","Clear to pay")))))))</f>
        <v/>
      </c>
    </row>
    <row r="146" customFormat="false" ht="15" hidden="false" customHeight="false" outlineLevel="0" collapsed="false">
      <c r="A146" s="8"/>
      <c r="B146" s="8"/>
      <c r="C146" s="21"/>
      <c r="D146" s="8"/>
      <c r="E146" s="8"/>
      <c r="F146" s="19"/>
      <c r="G146" s="19"/>
      <c r="H146" s="20" t="str">
        <f aca="false">IF(B146="","",F146*G146)</f>
        <v/>
      </c>
      <c r="I146" s="22" t="str">
        <f aca="false">IF(B146="","",IF(COUNTIFS(PO!$A$9:$A$508,D146,PO!$B$9:$B$508,E146)=0,"",SUMIFS(PO!$E$9:$E$508,PO!$A$9:$A$508,D146,PO!$B$9:$B$508,E146)/COUNTIFS(PO!$A$9:$A$508,D146,PO!$B$9:$B$508,E146)))</f>
        <v/>
      </c>
      <c r="J146" s="22" t="str">
        <f aca="false">IF(B146="","",SUMIFS(GRN!$E$9:$E$508,GRN!$C$9:$C$508,D146,GRN!$D$9:$D$508,E146))</f>
        <v/>
      </c>
      <c r="K146" s="23" t="str">
        <f aca="false">IF(B146="","",SUMIFS($F$9:F146,$D$9:D146,D146,$E$9:E146,E146))</f>
        <v/>
      </c>
      <c r="L146" s="24" t="str">
        <f aca="false">IF(OR(B146="",I146=""),"",IF(I146=0,"",G146/I146-1))</f>
        <v/>
      </c>
      <c r="M146" s="10" t="str">
        <f aca="false">IF(B146="","",IF(COUNTIFS($A$9:A146,A146,$B$9:B146,B146)&gt;1,"Hold: duplicate invoice",IF(I146="","Hold: no PO line",IF(J146=0,"Hold: no GRN",IF(K146&gt;J146*(1+Settings!$C$5)+0.0001,"Hold: billed qty above GRN",IF(L146&gt;Settings!$C$6+0.000001,"Hold: rate above PO",IF(L146&lt;-0.000001,"Clear to pay (rate below PO)","Clear to pay")))))))</f>
        <v/>
      </c>
    </row>
    <row r="147" customFormat="false" ht="15" hidden="false" customHeight="false" outlineLevel="0" collapsed="false">
      <c r="A147" s="8"/>
      <c r="B147" s="8"/>
      <c r="C147" s="21"/>
      <c r="D147" s="8"/>
      <c r="E147" s="8"/>
      <c r="F147" s="19"/>
      <c r="G147" s="19"/>
      <c r="H147" s="20" t="str">
        <f aca="false">IF(B147="","",F147*G147)</f>
        <v/>
      </c>
      <c r="I147" s="22" t="str">
        <f aca="false">IF(B147="","",IF(COUNTIFS(PO!$A$9:$A$508,D147,PO!$B$9:$B$508,E147)=0,"",SUMIFS(PO!$E$9:$E$508,PO!$A$9:$A$508,D147,PO!$B$9:$B$508,E147)/COUNTIFS(PO!$A$9:$A$508,D147,PO!$B$9:$B$508,E147)))</f>
        <v/>
      </c>
      <c r="J147" s="22" t="str">
        <f aca="false">IF(B147="","",SUMIFS(GRN!$E$9:$E$508,GRN!$C$9:$C$508,D147,GRN!$D$9:$D$508,E147))</f>
        <v/>
      </c>
      <c r="K147" s="23" t="str">
        <f aca="false">IF(B147="","",SUMIFS($F$9:F147,$D$9:D147,D147,$E$9:E147,E147))</f>
        <v/>
      </c>
      <c r="L147" s="24" t="str">
        <f aca="false">IF(OR(B147="",I147=""),"",IF(I147=0,"",G147/I147-1))</f>
        <v/>
      </c>
      <c r="M147" s="10" t="str">
        <f aca="false">IF(B147="","",IF(COUNTIFS($A$9:A147,A147,$B$9:B147,B147)&gt;1,"Hold: duplicate invoice",IF(I147="","Hold: no PO line",IF(J147=0,"Hold: no GRN",IF(K147&gt;J147*(1+Settings!$C$5)+0.0001,"Hold: billed qty above GRN",IF(L147&gt;Settings!$C$6+0.000001,"Hold: rate above PO",IF(L147&lt;-0.000001,"Clear to pay (rate below PO)","Clear to pay")))))))</f>
        <v/>
      </c>
    </row>
    <row r="148" customFormat="false" ht="15" hidden="false" customHeight="false" outlineLevel="0" collapsed="false">
      <c r="A148" s="8"/>
      <c r="B148" s="8"/>
      <c r="C148" s="21"/>
      <c r="D148" s="8"/>
      <c r="E148" s="8"/>
      <c r="F148" s="19"/>
      <c r="G148" s="19"/>
      <c r="H148" s="20" t="str">
        <f aca="false">IF(B148="","",F148*G148)</f>
        <v/>
      </c>
      <c r="I148" s="22" t="str">
        <f aca="false">IF(B148="","",IF(COUNTIFS(PO!$A$9:$A$508,D148,PO!$B$9:$B$508,E148)=0,"",SUMIFS(PO!$E$9:$E$508,PO!$A$9:$A$508,D148,PO!$B$9:$B$508,E148)/COUNTIFS(PO!$A$9:$A$508,D148,PO!$B$9:$B$508,E148)))</f>
        <v/>
      </c>
      <c r="J148" s="22" t="str">
        <f aca="false">IF(B148="","",SUMIFS(GRN!$E$9:$E$508,GRN!$C$9:$C$508,D148,GRN!$D$9:$D$508,E148))</f>
        <v/>
      </c>
      <c r="K148" s="23" t="str">
        <f aca="false">IF(B148="","",SUMIFS($F$9:F148,$D$9:D148,D148,$E$9:E148,E148))</f>
        <v/>
      </c>
      <c r="L148" s="24" t="str">
        <f aca="false">IF(OR(B148="",I148=""),"",IF(I148=0,"",G148/I148-1))</f>
        <v/>
      </c>
      <c r="M148" s="10" t="str">
        <f aca="false">IF(B148="","",IF(COUNTIFS($A$9:A148,A148,$B$9:B148,B148)&gt;1,"Hold: duplicate invoice",IF(I148="","Hold: no PO line",IF(J148=0,"Hold: no GRN",IF(K148&gt;J148*(1+Settings!$C$5)+0.0001,"Hold: billed qty above GRN",IF(L148&gt;Settings!$C$6+0.000001,"Hold: rate above PO",IF(L148&lt;-0.000001,"Clear to pay (rate below PO)","Clear to pay")))))))</f>
        <v/>
      </c>
    </row>
    <row r="149" customFormat="false" ht="15" hidden="false" customHeight="false" outlineLevel="0" collapsed="false">
      <c r="A149" s="8"/>
      <c r="B149" s="8"/>
      <c r="C149" s="21"/>
      <c r="D149" s="8"/>
      <c r="E149" s="8"/>
      <c r="F149" s="19"/>
      <c r="G149" s="19"/>
      <c r="H149" s="20" t="str">
        <f aca="false">IF(B149="","",F149*G149)</f>
        <v/>
      </c>
      <c r="I149" s="22" t="str">
        <f aca="false">IF(B149="","",IF(COUNTIFS(PO!$A$9:$A$508,D149,PO!$B$9:$B$508,E149)=0,"",SUMIFS(PO!$E$9:$E$508,PO!$A$9:$A$508,D149,PO!$B$9:$B$508,E149)/COUNTIFS(PO!$A$9:$A$508,D149,PO!$B$9:$B$508,E149)))</f>
        <v/>
      </c>
      <c r="J149" s="22" t="str">
        <f aca="false">IF(B149="","",SUMIFS(GRN!$E$9:$E$508,GRN!$C$9:$C$508,D149,GRN!$D$9:$D$508,E149))</f>
        <v/>
      </c>
      <c r="K149" s="23" t="str">
        <f aca="false">IF(B149="","",SUMIFS($F$9:F149,$D$9:D149,D149,$E$9:E149,E149))</f>
        <v/>
      </c>
      <c r="L149" s="24" t="str">
        <f aca="false">IF(OR(B149="",I149=""),"",IF(I149=0,"",G149/I149-1))</f>
        <v/>
      </c>
      <c r="M149" s="10" t="str">
        <f aca="false">IF(B149="","",IF(COUNTIFS($A$9:A149,A149,$B$9:B149,B149)&gt;1,"Hold: duplicate invoice",IF(I149="","Hold: no PO line",IF(J149=0,"Hold: no GRN",IF(K149&gt;J149*(1+Settings!$C$5)+0.0001,"Hold: billed qty above GRN",IF(L149&gt;Settings!$C$6+0.000001,"Hold: rate above PO",IF(L149&lt;-0.000001,"Clear to pay (rate below PO)","Clear to pay")))))))</f>
        <v/>
      </c>
    </row>
    <row r="150" customFormat="false" ht="15" hidden="false" customHeight="false" outlineLevel="0" collapsed="false">
      <c r="A150" s="8"/>
      <c r="B150" s="8"/>
      <c r="C150" s="21"/>
      <c r="D150" s="8"/>
      <c r="E150" s="8"/>
      <c r="F150" s="19"/>
      <c r="G150" s="19"/>
      <c r="H150" s="20" t="str">
        <f aca="false">IF(B150="","",F150*G150)</f>
        <v/>
      </c>
      <c r="I150" s="22" t="str">
        <f aca="false">IF(B150="","",IF(COUNTIFS(PO!$A$9:$A$508,D150,PO!$B$9:$B$508,E150)=0,"",SUMIFS(PO!$E$9:$E$508,PO!$A$9:$A$508,D150,PO!$B$9:$B$508,E150)/COUNTIFS(PO!$A$9:$A$508,D150,PO!$B$9:$B$508,E150)))</f>
        <v/>
      </c>
      <c r="J150" s="22" t="str">
        <f aca="false">IF(B150="","",SUMIFS(GRN!$E$9:$E$508,GRN!$C$9:$C$508,D150,GRN!$D$9:$D$508,E150))</f>
        <v/>
      </c>
      <c r="K150" s="23" t="str">
        <f aca="false">IF(B150="","",SUMIFS($F$9:F150,$D$9:D150,D150,$E$9:E150,E150))</f>
        <v/>
      </c>
      <c r="L150" s="24" t="str">
        <f aca="false">IF(OR(B150="",I150=""),"",IF(I150=0,"",G150/I150-1))</f>
        <v/>
      </c>
      <c r="M150" s="10" t="str">
        <f aca="false">IF(B150="","",IF(COUNTIFS($A$9:A150,A150,$B$9:B150,B150)&gt;1,"Hold: duplicate invoice",IF(I150="","Hold: no PO line",IF(J150=0,"Hold: no GRN",IF(K150&gt;J150*(1+Settings!$C$5)+0.0001,"Hold: billed qty above GRN",IF(L150&gt;Settings!$C$6+0.000001,"Hold: rate above PO",IF(L150&lt;-0.000001,"Clear to pay (rate below PO)","Clear to pay")))))))</f>
        <v/>
      </c>
    </row>
    <row r="151" customFormat="false" ht="15" hidden="false" customHeight="false" outlineLevel="0" collapsed="false">
      <c r="A151" s="8"/>
      <c r="B151" s="8"/>
      <c r="C151" s="21"/>
      <c r="D151" s="8"/>
      <c r="E151" s="8"/>
      <c r="F151" s="19"/>
      <c r="G151" s="19"/>
      <c r="H151" s="20" t="str">
        <f aca="false">IF(B151="","",F151*G151)</f>
        <v/>
      </c>
      <c r="I151" s="22" t="str">
        <f aca="false">IF(B151="","",IF(COUNTIFS(PO!$A$9:$A$508,D151,PO!$B$9:$B$508,E151)=0,"",SUMIFS(PO!$E$9:$E$508,PO!$A$9:$A$508,D151,PO!$B$9:$B$508,E151)/COUNTIFS(PO!$A$9:$A$508,D151,PO!$B$9:$B$508,E151)))</f>
        <v/>
      </c>
      <c r="J151" s="22" t="str">
        <f aca="false">IF(B151="","",SUMIFS(GRN!$E$9:$E$508,GRN!$C$9:$C$508,D151,GRN!$D$9:$D$508,E151))</f>
        <v/>
      </c>
      <c r="K151" s="23" t="str">
        <f aca="false">IF(B151="","",SUMIFS($F$9:F151,$D$9:D151,D151,$E$9:E151,E151))</f>
        <v/>
      </c>
      <c r="L151" s="24" t="str">
        <f aca="false">IF(OR(B151="",I151=""),"",IF(I151=0,"",G151/I151-1))</f>
        <v/>
      </c>
      <c r="M151" s="10" t="str">
        <f aca="false">IF(B151="","",IF(COUNTIFS($A$9:A151,A151,$B$9:B151,B151)&gt;1,"Hold: duplicate invoice",IF(I151="","Hold: no PO line",IF(J151=0,"Hold: no GRN",IF(K151&gt;J151*(1+Settings!$C$5)+0.0001,"Hold: billed qty above GRN",IF(L151&gt;Settings!$C$6+0.000001,"Hold: rate above PO",IF(L151&lt;-0.000001,"Clear to pay (rate below PO)","Clear to pay")))))))</f>
        <v/>
      </c>
    </row>
    <row r="152" customFormat="false" ht="15" hidden="false" customHeight="false" outlineLevel="0" collapsed="false">
      <c r="A152" s="8"/>
      <c r="B152" s="8"/>
      <c r="C152" s="21"/>
      <c r="D152" s="8"/>
      <c r="E152" s="8"/>
      <c r="F152" s="19"/>
      <c r="G152" s="19"/>
      <c r="H152" s="20" t="str">
        <f aca="false">IF(B152="","",F152*G152)</f>
        <v/>
      </c>
      <c r="I152" s="22" t="str">
        <f aca="false">IF(B152="","",IF(COUNTIFS(PO!$A$9:$A$508,D152,PO!$B$9:$B$508,E152)=0,"",SUMIFS(PO!$E$9:$E$508,PO!$A$9:$A$508,D152,PO!$B$9:$B$508,E152)/COUNTIFS(PO!$A$9:$A$508,D152,PO!$B$9:$B$508,E152)))</f>
        <v/>
      </c>
      <c r="J152" s="22" t="str">
        <f aca="false">IF(B152="","",SUMIFS(GRN!$E$9:$E$508,GRN!$C$9:$C$508,D152,GRN!$D$9:$D$508,E152))</f>
        <v/>
      </c>
      <c r="K152" s="23" t="str">
        <f aca="false">IF(B152="","",SUMIFS($F$9:F152,$D$9:D152,D152,$E$9:E152,E152))</f>
        <v/>
      </c>
      <c r="L152" s="24" t="str">
        <f aca="false">IF(OR(B152="",I152=""),"",IF(I152=0,"",G152/I152-1))</f>
        <v/>
      </c>
      <c r="M152" s="10" t="str">
        <f aca="false">IF(B152="","",IF(COUNTIFS($A$9:A152,A152,$B$9:B152,B152)&gt;1,"Hold: duplicate invoice",IF(I152="","Hold: no PO line",IF(J152=0,"Hold: no GRN",IF(K152&gt;J152*(1+Settings!$C$5)+0.0001,"Hold: billed qty above GRN",IF(L152&gt;Settings!$C$6+0.000001,"Hold: rate above PO",IF(L152&lt;-0.000001,"Clear to pay (rate below PO)","Clear to pay")))))))</f>
        <v/>
      </c>
    </row>
    <row r="153" customFormat="false" ht="15" hidden="false" customHeight="false" outlineLevel="0" collapsed="false">
      <c r="A153" s="8"/>
      <c r="B153" s="8"/>
      <c r="C153" s="21"/>
      <c r="D153" s="8"/>
      <c r="E153" s="8"/>
      <c r="F153" s="19"/>
      <c r="G153" s="19"/>
      <c r="H153" s="20" t="str">
        <f aca="false">IF(B153="","",F153*G153)</f>
        <v/>
      </c>
      <c r="I153" s="22" t="str">
        <f aca="false">IF(B153="","",IF(COUNTIFS(PO!$A$9:$A$508,D153,PO!$B$9:$B$508,E153)=0,"",SUMIFS(PO!$E$9:$E$508,PO!$A$9:$A$508,D153,PO!$B$9:$B$508,E153)/COUNTIFS(PO!$A$9:$A$508,D153,PO!$B$9:$B$508,E153)))</f>
        <v/>
      </c>
      <c r="J153" s="22" t="str">
        <f aca="false">IF(B153="","",SUMIFS(GRN!$E$9:$E$508,GRN!$C$9:$C$508,D153,GRN!$D$9:$D$508,E153))</f>
        <v/>
      </c>
      <c r="K153" s="23" t="str">
        <f aca="false">IF(B153="","",SUMIFS($F$9:F153,$D$9:D153,D153,$E$9:E153,E153))</f>
        <v/>
      </c>
      <c r="L153" s="24" t="str">
        <f aca="false">IF(OR(B153="",I153=""),"",IF(I153=0,"",G153/I153-1))</f>
        <v/>
      </c>
      <c r="M153" s="10" t="str">
        <f aca="false">IF(B153="","",IF(COUNTIFS($A$9:A153,A153,$B$9:B153,B153)&gt;1,"Hold: duplicate invoice",IF(I153="","Hold: no PO line",IF(J153=0,"Hold: no GRN",IF(K153&gt;J153*(1+Settings!$C$5)+0.0001,"Hold: billed qty above GRN",IF(L153&gt;Settings!$C$6+0.000001,"Hold: rate above PO",IF(L153&lt;-0.000001,"Clear to pay (rate below PO)","Clear to pay")))))))</f>
        <v/>
      </c>
    </row>
    <row r="154" customFormat="false" ht="15" hidden="false" customHeight="false" outlineLevel="0" collapsed="false">
      <c r="A154" s="8"/>
      <c r="B154" s="8"/>
      <c r="C154" s="21"/>
      <c r="D154" s="8"/>
      <c r="E154" s="8"/>
      <c r="F154" s="19"/>
      <c r="G154" s="19"/>
      <c r="H154" s="20" t="str">
        <f aca="false">IF(B154="","",F154*G154)</f>
        <v/>
      </c>
      <c r="I154" s="22" t="str">
        <f aca="false">IF(B154="","",IF(COUNTIFS(PO!$A$9:$A$508,D154,PO!$B$9:$B$508,E154)=0,"",SUMIFS(PO!$E$9:$E$508,PO!$A$9:$A$508,D154,PO!$B$9:$B$508,E154)/COUNTIFS(PO!$A$9:$A$508,D154,PO!$B$9:$B$508,E154)))</f>
        <v/>
      </c>
      <c r="J154" s="22" t="str">
        <f aca="false">IF(B154="","",SUMIFS(GRN!$E$9:$E$508,GRN!$C$9:$C$508,D154,GRN!$D$9:$D$508,E154))</f>
        <v/>
      </c>
      <c r="K154" s="23" t="str">
        <f aca="false">IF(B154="","",SUMIFS($F$9:F154,$D$9:D154,D154,$E$9:E154,E154))</f>
        <v/>
      </c>
      <c r="L154" s="24" t="str">
        <f aca="false">IF(OR(B154="",I154=""),"",IF(I154=0,"",G154/I154-1))</f>
        <v/>
      </c>
      <c r="M154" s="10" t="str">
        <f aca="false">IF(B154="","",IF(COUNTIFS($A$9:A154,A154,$B$9:B154,B154)&gt;1,"Hold: duplicate invoice",IF(I154="","Hold: no PO line",IF(J154=0,"Hold: no GRN",IF(K154&gt;J154*(1+Settings!$C$5)+0.0001,"Hold: billed qty above GRN",IF(L154&gt;Settings!$C$6+0.000001,"Hold: rate above PO",IF(L154&lt;-0.000001,"Clear to pay (rate below PO)","Clear to pay")))))))</f>
        <v/>
      </c>
    </row>
    <row r="155" customFormat="false" ht="15" hidden="false" customHeight="false" outlineLevel="0" collapsed="false">
      <c r="A155" s="8"/>
      <c r="B155" s="8"/>
      <c r="C155" s="21"/>
      <c r="D155" s="8"/>
      <c r="E155" s="8"/>
      <c r="F155" s="19"/>
      <c r="G155" s="19"/>
      <c r="H155" s="20" t="str">
        <f aca="false">IF(B155="","",F155*G155)</f>
        <v/>
      </c>
      <c r="I155" s="22" t="str">
        <f aca="false">IF(B155="","",IF(COUNTIFS(PO!$A$9:$A$508,D155,PO!$B$9:$B$508,E155)=0,"",SUMIFS(PO!$E$9:$E$508,PO!$A$9:$A$508,D155,PO!$B$9:$B$508,E155)/COUNTIFS(PO!$A$9:$A$508,D155,PO!$B$9:$B$508,E155)))</f>
        <v/>
      </c>
      <c r="J155" s="22" t="str">
        <f aca="false">IF(B155="","",SUMIFS(GRN!$E$9:$E$508,GRN!$C$9:$C$508,D155,GRN!$D$9:$D$508,E155))</f>
        <v/>
      </c>
      <c r="K155" s="23" t="str">
        <f aca="false">IF(B155="","",SUMIFS($F$9:F155,$D$9:D155,D155,$E$9:E155,E155))</f>
        <v/>
      </c>
      <c r="L155" s="24" t="str">
        <f aca="false">IF(OR(B155="",I155=""),"",IF(I155=0,"",G155/I155-1))</f>
        <v/>
      </c>
      <c r="M155" s="10" t="str">
        <f aca="false">IF(B155="","",IF(COUNTIFS($A$9:A155,A155,$B$9:B155,B155)&gt;1,"Hold: duplicate invoice",IF(I155="","Hold: no PO line",IF(J155=0,"Hold: no GRN",IF(K155&gt;J155*(1+Settings!$C$5)+0.0001,"Hold: billed qty above GRN",IF(L155&gt;Settings!$C$6+0.000001,"Hold: rate above PO",IF(L155&lt;-0.000001,"Clear to pay (rate below PO)","Clear to pay")))))))</f>
        <v/>
      </c>
    </row>
    <row r="156" customFormat="false" ht="15" hidden="false" customHeight="false" outlineLevel="0" collapsed="false">
      <c r="A156" s="8"/>
      <c r="B156" s="8"/>
      <c r="C156" s="21"/>
      <c r="D156" s="8"/>
      <c r="E156" s="8"/>
      <c r="F156" s="19"/>
      <c r="G156" s="19"/>
      <c r="H156" s="20" t="str">
        <f aca="false">IF(B156="","",F156*G156)</f>
        <v/>
      </c>
      <c r="I156" s="22" t="str">
        <f aca="false">IF(B156="","",IF(COUNTIFS(PO!$A$9:$A$508,D156,PO!$B$9:$B$508,E156)=0,"",SUMIFS(PO!$E$9:$E$508,PO!$A$9:$A$508,D156,PO!$B$9:$B$508,E156)/COUNTIFS(PO!$A$9:$A$508,D156,PO!$B$9:$B$508,E156)))</f>
        <v/>
      </c>
      <c r="J156" s="22" t="str">
        <f aca="false">IF(B156="","",SUMIFS(GRN!$E$9:$E$508,GRN!$C$9:$C$508,D156,GRN!$D$9:$D$508,E156))</f>
        <v/>
      </c>
      <c r="K156" s="23" t="str">
        <f aca="false">IF(B156="","",SUMIFS($F$9:F156,$D$9:D156,D156,$E$9:E156,E156))</f>
        <v/>
      </c>
      <c r="L156" s="24" t="str">
        <f aca="false">IF(OR(B156="",I156=""),"",IF(I156=0,"",G156/I156-1))</f>
        <v/>
      </c>
      <c r="M156" s="10" t="str">
        <f aca="false">IF(B156="","",IF(COUNTIFS($A$9:A156,A156,$B$9:B156,B156)&gt;1,"Hold: duplicate invoice",IF(I156="","Hold: no PO line",IF(J156=0,"Hold: no GRN",IF(K156&gt;J156*(1+Settings!$C$5)+0.0001,"Hold: billed qty above GRN",IF(L156&gt;Settings!$C$6+0.000001,"Hold: rate above PO",IF(L156&lt;-0.000001,"Clear to pay (rate below PO)","Clear to pay")))))))</f>
        <v/>
      </c>
    </row>
    <row r="157" customFormat="false" ht="15" hidden="false" customHeight="false" outlineLevel="0" collapsed="false">
      <c r="A157" s="8"/>
      <c r="B157" s="8"/>
      <c r="C157" s="21"/>
      <c r="D157" s="8"/>
      <c r="E157" s="8"/>
      <c r="F157" s="19"/>
      <c r="G157" s="19"/>
      <c r="H157" s="20" t="str">
        <f aca="false">IF(B157="","",F157*G157)</f>
        <v/>
      </c>
      <c r="I157" s="22" t="str">
        <f aca="false">IF(B157="","",IF(COUNTIFS(PO!$A$9:$A$508,D157,PO!$B$9:$B$508,E157)=0,"",SUMIFS(PO!$E$9:$E$508,PO!$A$9:$A$508,D157,PO!$B$9:$B$508,E157)/COUNTIFS(PO!$A$9:$A$508,D157,PO!$B$9:$B$508,E157)))</f>
        <v/>
      </c>
      <c r="J157" s="22" t="str">
        <f aca="false">IF(B157="","",SUMIFS(GRN!$E$9:$E$508,GRN!$C$9:$C$508,D157,GRN!$D$9:$D$508,E157))</f>
        <v/>
      </c>
      <c r="K157" s="23" t="str">
        <f aca="false">IF(B157="","",SUMIFS($F$9:F157,$D$9:D157,D157,$E$9:E157,E157))</f>
        <v/>
      </c>
      <c r="L157" s="24" t="str">
        <f aca="false">IF(OR(B157="",I157=""),"",IF(I157=0,"",G157/I157-1))</f>
        <v/>
      </c>
      <c r="M157" s="10" t="str">
        <f aca="false">IF(B157="","",IF(COUNTIFS($A$9:A157,A157,$B$9:B157,B157)&gt;1,"Hold: duplicate invoice",IF(I157="","Hold: no PO line",IF(J157=0,"Hold: no GRN",IF(K157&gt;J157*(1+Settings!$C$5)+0.0001,"Hold: billed qty above GRN",IF(L157&gt;Settings!$C$6+0.000001,"Hold: rate above PO",IF(L157&lt;-0.000001,"Clear to pay (rate below PO)","Clear to pay")))))))</f>
        <v/>
      </c>
    </row>
    <row r="158" customFormat="false" ht="15" hidden="false" customHeight="false" outlineLevel="0" collapsed="false">
      <c r="A158" s="8"/>
      <c r="B158" s="8"/>
      <c r="C158" s="21"/>
      <c r="D158" s="8"/>
      <c r="E158" s="8"/>
      <c r="F158" s="19"/>
      <c r="G158" s="19"/>
      <c r="H158" s="20" t="str">
        <f aca="false">IF(B158="","",F158*G158)</f>
        <v/>
      </c>
      <c r="I158" s="22" t="str">
        <f aca="false">IF(B158="","",IF(COUNTIFS(PO!$A$9:$A$508,D158,PO!$B$9:$B$508,E158)=0,"",SUMIFS(PO!$E$9:$E$508,PO!$A$9:$A$508,D158,PO!$B$9:$B$508,E158)/COUNTIFS(PO!$A$9:$A$508,D158,PO!$B$9:$B$508,E158)))</f>
        <v/>
      </c>
      <c r="J158" s="22" t="str">
        <f aca="false">IF(B158="","",SUMIFS(GRN!$E$9:$E$508,GRN!$C$9:$C$508,D158,GRN!$D$9:$D$508,E158))</f>
        <v/>
      </c>
      <c r="K158" s="23" t="str">
        <f aca="false">IF(B158="","",SUMIFS($F$9:F158,$D$9:D158,D158,$E$9:E158,E158))</f>
        <v/>
      </c>
      <c r="L158" s="24" t="str">
        <f aca="false">IF(OR(B158="",I158=""),"",IF(I158=0,"",G158/I158-1))</f>
        <v/>
      </c>
      <c r="M158" s="10" t="str">
        <f aca="false">IF(B158="","",IF(COUNTIFS($A$9:A158,A158,$B$9:B158,B158)&gt;1,"Hold: duplicate invoice",IF(I158="","Hold: no PO line",IF(J158=0,"Hold: no GRN",IF(K158&gt;J158*(1+Settings!$C$5)+0.0001,"Hold: billed qty above GRN",IF(L158&gt;Settings!$C$6+0.000001,"Hold: rate above PO",IF(L158&lt;-0.000001,"Clear to pay (rate below PO)","Clear to pay")))))))</f>
        <v/>
      </c>
    </row>
    <row r="159" customFormat="false" ht="15" hidden="false" customHeight="false" outlineLevel="0" collapsed="false">
      <c r="A159" s="8"/>
      <c r="B159" s="8"/>
      <c r="C159" s="21"/>
      <c r="D159" s="8"/>
      <c r="E159" s="8"/>
      <c r="F159" s="19"/>
      <c r="G159" s="19"/>
      <c r="H159" s="20" t="str">
        <f aca="false">IF(B159="","",F159*G159)</f>
        <v/>
      </c>
      <c r="I159" s="22" t="str">
        <f aca="false">IF(B159="","",IF(COUNTIFS(PO!$A$9:$A$508,D159,PO!$B$9:$B$508,E159)=0,"",SUMIFS(PO!$E$9:$E$508,PO!$A$9:$A$508,D159,PO!$B$9:$B$508,E159)/COUNTIFS(PO!$A$9:$A$508,D159,PO!$B$9:$B$508,E159)))</f>
        <v/>
      </c>
      <c r="J159" s="22" t="str">
        <f aca="false">IF(B159="","",SUMIFS(GRN!$E$9:$E$508,GRN!$C$9:$C$508,D159,GRN!$D$9:$D$508,E159))</f>
        <v/>
      </c>
      <c r="K159" s="23" t="str">
        <f aca="false">IF(B159="","",SUMIFS($F$9:F159,$D$9:D159,D159,$E$9:E159,E159))</f>
        <v/>
      </c>
      <c r="L159" s="24" t="str">
        <f aca="false">IF(OR(B159="",I159=""),"",IF(I159=0,"",G159/I159-1))</f>
        <v/>
      </c>
      <c r="M159" s="10" t="str">
        <f aca="false">IF(B159="","",IF(COUNTIFS($A$9:A159,A159,$B$9:B159,B159)&gt;1,"Hold: duplicate invoice",IF(I159="","Hold: no PO line",IF(J159=0,"Hold: no GRN",IF(K159&gt;J159*(1+Settings!$C$5)+0.0001,"Hold: billed qty above GRN",IF(L159&gt;Settings!$C$6+0.000001,"Hold: rate above PO",IF(L159&lt;-0.000001,"Clear to pay (rate below PO)","Clear to pay")))))))</f>
        <v/>
      </c>
    </row>
    <row r="160" customFormat="false" ht="15" hidden="false" customHeight="false" outlineLevel="0" collapsed="false">
      <c r="A160" s="8"/>
      <c r="B160" s="8"/>
      <c r="C160" s="21"/>
      <c r="D160" s="8"/>
      <c r="E160" s="8"/>
      <c r="F160" s="19"/>
      <c r="G160" s="19"/>
      <c r="H160" s="20" t="str">
        <f aca="false">IF(B160="","",F160*G160)</f>
        <v/>
      </c>
      <c r="I160" s="22" t="str">
        <f aca="false">IF(B160="","",IF(COUNTIFS(PO!$A$9:$A$508,D160,PO!$B$9:$B$508,E160)=0,"",SUMIFS(PO!$E$9:$E$508,PO!$A$9:$A$508,D160,PO!$B$9:$B$508,E160)/COUNTIFS(PO!$A$9:$A$508,D160,PO!$B$9:$B$508,E160)))</f>
        <v/>
      </c>
      <c r="J160" s="22" t="str">
        <f aca="false">IF(B160="","",SUMIFS(GRN!$E$9:$E$508,GRN!$C$9:$C$508,D160,GRN!$D$9:$D$508,E160))</f>
        <v/>
      </c>
      <c r="K160" s="23" t="str">
        <f aca="false">IF(B160="","",SUMIFS($F$9:F160,$D$9:D160,D160,$E$9:E160,E160))</f>
        <v/>
      </c>
      <c r="L160" s="24" t="str">
        <f aca="false">IF(OR(B160="",I160=""),"",IF(I160=0,"",G160/I160-1))</f>
        <v/>
      </c>
      <c r="M160" s="10" t="str">
        <f aca="false">IF(B160="","",IF(COUNTIFS($A$9:A160,A160,$B$9:B160,B160)&gt;1,"Hold: duplicate invoice",IF(I160="","Hold: no PO line",IF(J160=0,"Hold: no GRN",IF(K160&gt;J160*(1+Settings!$C$5)+0.0001,"Hold: billed qty above GRN",IF(L160&gt;Settings!$C$6+0.000001,"Hold: rate above PO",IF(L160&lt;-0.000001,"Clear to pay (rate below PO)","Clear to pay")))))))</f>
        <v/>
      </c>
    </row>
    <row r="161" customFormat="false" ht="15" hidden="false" customHeight="false" outlineLevel="0" collapsed="false">
      <c r="A161" s="8"/>
      <c r="B161" s="8"/>
      <c r="C161" s="21"/>
      <c r="D161" s="8"/>
      <c r="E161" s="8"/>
      <c r="F161" s="19"/>
      <c r="G161" s="19"/>
      <c r="H161" s="20" t="str">
        <f aca="false">IF(B161="","",F161*G161)</f>
        <v/>
      </c>
      <c r="I161" s="22" t="str">
        <f aca="false">IF(B161="","",IF(COUNTIFS(PO!$A$9:$A$508,D161,PO!$B$9:$B$508,E161)=0,"",SUMIFS(PO!$E$9:$E$508,PO!$A$9:$A$508,D161,PO!$B$9:$B$508,E161)/COUNTIFS(PO!$A$9:$A$508,D161,PO!$B$9:$B$508,E161)))</f>
        <v/>
      </c>
      <c r="J161" s="22" t="str">
        <f aca="false">IF(B161="","",SUMIFS(GRN!$E$9:$E$508,GRN!$C$9:$C$508,D161,GRN!$D$9:$D$508,E161))</f>
        <v/>
      </c>
      <c r="K161" s="23" t="str">
        <f aca="false">IF(B161="","",SUMIFS($F$9:F161,$D$9:D161,D161,$E$9:E161,E161))</f>
        <v/>
      </c>
      <c r="L161" s="24" t="str">
        <f aca="false">IF(OR(B161="",I161=""),"",IF(I161=0,"",G161/I161-1))</f>
        <v/>
      </c>
      <c r="M161" s="10" t="str">
        <f aca="false">IF(B161="","",IF(COUNTIFS($A$9:A161,A161,$B$9:B161,B161)&gt;1,"Hold: duplicate invoice",IF(I161="","Hold: no PO line",IF(J161=0,"Hold: no GRN",IF(K161&gt;J161*(1+Settings!$C$5)+0.0001,"Hold: billed qty above GRN",IF(L161&gt;Settings!$C$6+0.000001,"Hold: rate above PO",IF(L161&lt;-0.000001,"Clear to pay (rate below PO)","Clear to pay")))))))</f>
        <v/>
      </c>
    </row>
    <row r="162" customFormat="false" ht="15" hidden="false" customHeight="false" outlineLevel="0" collapsed="false">
      <c r="A162" s="8"/>
      <c r="B162" s="8"/>
      <c r="C162" s="21"/>
      <c r="D162" s="8"/>
      <c r="E162" s="8"/>
      <c r="F162" s="19"/>
      <c r="G162" s="19"/>
      <c r="H162" s="20" t="str">
        <f aca="false">IF(B162="","",F162*G162)</f>
        <v/>
      </c>
      <c r="I162" s="22" t="str">
        <f aca="false">IF(B162="","",IF(COUNTIFS(PO!$A$9:$A$508,D162,PO!$B$9:$B$508,E162)=0,"",SUMIFS(PO!$E$9:$E$508,PO!$A$9:$A$508,D162,PO!$B$9:$B$508,E162)/COUNTIFS(PO!$A$9:$A$508,D162,PO!$B$9:$B$508,E162)))</f>
        <v/>
      </c>
      <c r="J162" s="22" t="str">
        <f aca="false">IF(B162="","",SUMIFS(GRN!$E$9:$E$508,GRN!$C$9:$C$508,D162,GRN!$D$9:$D$508,E162))</f>
        <v/>
      </c>
      <c r="K162" s="23" t="str">
        <f aca="false">IF(B162="","",SUMIFS($F$9:F162,$D$9:D162,D162,$E$9:E162,E162))</f>
        <v/>
      </c>
      <c r="L162" s="24" t="str">
        <f aca="false">IF(OR(B162="",I162=""),"",IF(I162=0,"",G162/I162-1))</f>
        <v/>
      </c>
      <c r="M162" s="10" t="str">
        <f aca="false">IF(B162="","",IF(COUNTIFS($A$9:A162,A162,$B$9:B162,B162)&gt;1,"Hold: duplicate invoice",IF(I162="","Hold: no PO line",IF(J162=0,"Hold: no GRN",IF(K162&gt;J162*(1+Settings!$C$5)+0.0001,"Hold: billed qty above GRN",IF(L162&gt;Settings!$C$6+0.000001,"Hold: rate above PO",IF(L162&lt;-0.000001,"Clear to pay (rate below PO)","Clear to pay")))))))</f>
        <v/>
      </c>
    </row>
    <row r="163" customFormat="false" ht="15" hidden="false" customHeight="false" outlineLevel="0" collapsed="false">
      <c r="A163" s="8"/>
      <c r="B163" s="8"/>
      <c r="C163" s="21"/>
      <c r="D163" s="8"/>
      <c r="E163" s="8"/>
      <c r="F163" s="19"/>
      <c r="G163" s="19"/>
      <c r="H163" s="20" t="str">
        <f aca="false">IF(B163="","",F163*G163)</f>
        <v/>
      </c>
      <c r="I163" s="22" t="str">
        <f aca="false">IF(B163="","",IF(COUNTIFS(PO!$A$9:$A$508,D163,PO!$B$9:$B$508,E163)=0,"",SUMIFS(PO!$E$9:$E$508,PO!$A$9:$A$508,D163,PO!$B$9:$B$508,E163)/COUNTIFS(PO!$A$9:$A$508,D163,PO!$B$9:$B$508,E163)))</f>
        <v/>
      </c>
      <c r="J163" s="22" t="str">
        <f aca="false">IF(B163="","",SUMIFS(GRN!$E$9:$E$508,GRN!$C$9:$C$508,D163,GRN!$D$9:$D$508,E163))</f>
        <v/>
      </c>
      <c r="K163" s="23" t="str">
        <f aca="false">IF(B163="","",SUMIFS($F$9:F163,$D$9:D163,D163,$E$9:E163,E163))</f>
        <v/>
      </c>
      <c r="L163" s="24" t="str">
        <f aca="false">IF(OR(B163="",I163=""),"",IF(I163=0,"",G163/I163-1))</f>
        <v/>
      </c>
      <c r="M163" s="10" t="str">
        <f aca="false">IF(B163="","",IF(COUNTIFS($A$9:A163,A163,$B$9:B163,B163)&gt;1,"Hold: duplicate invoice",IF(I163="","Hold: no PO line",IF(J163=0,"Hold: no GRN",IF(K163&gt;J163*(1+Settings!$C$5)+0.0001,"Hold: billed qty above GRN",IF(L163&gt;Settings!$C$6+0.000001,"Hold: rate above PO",IF(L163&lt;-0.000001,"Clear to pay (rate below PO)","Clear to pay")))))))</f>
        <v/>
      </c>
    </row>
    <row r="164" customFormat="false" ht="15" hidden="false" customHeight="false" outlineLevel="0" collapsed="false">
      <c r="A164" s="8"/>
      <c r="B164" s="8"/>
      <c r="C164" s="21"/>
      <c r="D164" s="8"/>
      <c r="E164" s="8"/>
      <c r="F164" s="19"/>
      <c r="G164" s="19"/>
      <c r="H164" s="20" t="str">
        <f aca="false">IF(B164="","",F164*G164)</f>
        <v/>
      </c>
      <c r="I164" s="22" t="str">
        <f aca="false">IF(B164="","",IF(COUNTIFS(PO!$A$9:$A$508,D164,PO!$B$9:$B$508,E164)=0,"",SUMIFS(PO!$E$9:$E$508,PO!$A$9:$A$508,D164,PO!$B$9:$B$508,E164)/COUNTIFS(PO!$A$9:$A$508,D164,PO!$B$9:$B$508,E164)))</f>
        <v/>
      </c>
      <c r="J164" s="22" t="str">
        <f aca="false">IF(B164="","",SUMIFS(GRN!$E$9:$E$508,GRN!$C$9:$C$508,D164,GRN!$D$9:$D$508,E164))</f>
        <v/>
      </c>
      <c r="K164" s="23" t="str">
        <f aca="false">IF(B164="","",SUMIFS($F$9:F164,$D$9:D164,D164,$E$9:E164,E164))</f>
        <v/>
      </c>
      <c r="L164" s="24" t="str">
        <f aca="false">IF(OR(B164="",I164=""),"",IF(I164=0,"",G164/I164-1))</f>
        <v/>
      </c>
      <c r="M164" s="10" t="str">
        <f aca="false">IF(B164="","",IF(COUNTIFS($A$9:A164,A164,$B$9:B164,B164)&gt;1,"Hold: duplicate invoice",IF(I164="","Hold: no PO line",IF(J164=0,"Hold: no GRN",IF(K164&gt;J164*(1+Settings!$C$5)+0.0001,"Hold: billed qty above GRN",IF(L164&gt;Settings!$C$6+0.000001,"Hold: rate above PO",IF(L164&lt;-0.000001,"Clear to pay (rate below PO)","Clear to pay")))))))</f>
        <v/>
      </c>
    </row>
    <row r="165" customFormat="false" ht="15" hidden="false" customHeight="false" outlineLevel="0" collapsed="false">
      <c r="A165" s="8"/>
      <c r="B165" s="8"/>
      <c r="C165" s="21"/>
      <c r="D165" s="8"/>
      <c r="E165" s="8"/>
      <c r="F165" s="19"/>
      <c r="G165" s="19"/>
      <c r="H165" s="20" t="str">
        <f aca="false">IF(B165="","",F165*G165)</f>
        <v/>
      </c>
      <c r="I165" s="22" t="str">
        <f aca="false">IF(B165="","",IF(COUNTIFS(PO!$A$9:$A$508,D165,PO!$B$9:$B$508,E165)=0,"",SUMIFS(PO!$E$9:$E$508,PO!$A$9:$A$508,D165,PO!$B$9:$B$508,E165)/COUNTIFS(PO!$A$9:$A$508,D165,PO!$B$9:$B$508,E165)))</f>
        <v/>
      </c>
      <c r="J165" s="22" t="str">
        <f aca="false">IF(B165="","",SUMIFS(GRN!$E$9:$E$508,GRN!$C$9:$C$508,D165,GRN!$D$9:$D$508,E165))</f>
        <v/>
      </c>
      <c r="K165" s="23" t="str">
        <f aca="false">IF(B165="","",SUMIFS($F$9:F165,$D$9:D165,D165,$E$9:E165,E165))</f>
        <v/>
      </c>
      <c r="L165" s="24" t="str">
        <f aca="false">IF(OR(B165="",I165=""),"",IF(I165=0,"",G165/I165-1))</f>
        <v/>
      </c>
      <c r="M165" s="10" t="str">
        <f aca="false">IF(B165="","",IF(COUNTIFS($A$9:A165,A165,$B$9:B165,B165)&gt;1,"Hold: duplicate invoice",IF(I165="","Hold: no PO line",IF(J165=0,"Hold: no GRN",IF(K165&gt;J165*(1+Settings!$C$5)+0.0001,"Hold: billed qty above GRN",IF(L165&gt;Settings!$C$6+0.000001,"Hold: rate above PO",IF(L165&lt;-0.000001,"Clear to pay (rate below PO)","Clear to pay")))))))</f>
        <v/>
      </c>
    </row>
    <row r="166" customFormat="false" ht="15" hidden="false" customHeight="false" outlineLevel="0" collapsed="false">
      <c r="A166" s="8"/>
      <c r="B166" s="8"/>
      <c r="C166" s="21"/>
      <c r="D166" s="8"/>
      <c r="E166" s="8"/>
      <c r="F166" s="19"/>
      <c r="G166" s="19"/>
      <c r="H166" s="20" t="str">
        <f aca="false">IF(B166="","",F166*G166)</f>
        <v/>
      </c>
      <c r="I166" s="22" t="str">
        <f aca="false">IF(B166="","",IF(COUNTIFS(PO!$A$9:$A$508,D166,PO!$B$9:$B$508,E166)=0,"",SUMIFS(PO!$E$9:$E$508,PO!$A$9:$A$508,D166,PO!$B$9:$B$508,E166)/COUNTIFS(PO!$A$9:$A$508,D166,PO!$B$9:$B$508,E166)))</f>
        <v/>
      </c>
      <c r="J166" s="22" t="str">
        <f aca="false">IF(B166="","",SUMIFS(GRN!$E$9:$E$508,GRN!$C$9:$C$508,D166,GRN!$D$9:$D$508,E166))</f>
        <v/>
      </c>
      <c r="K166" s="23" t="str">
        <f aca="false">IF(B166="","",SUMIFS($F$9:F166,$D$9:D166,D166,$E$9:E166,E166))</f>
        <v/>
      </c>
      <c r="L166" s="24" t="str">
        <f aca="false">IF(OR(B166="",I166=""),"",IF(I166=0,"",G166/I166-1))</f>
        <v/>
      </c>
      <c r="M166" s="10" t="str">
        <f aca="false">IF(B166="","",IF(COUNTIFS($A$9:A166,A166,$B$9:B166,B166)&gt;1,"Hold: duplicate invoice",IF(I166="","Hold: no PO line",IF(J166=0,"Hold: no GRN",IF(K166&gt;J166*(1+Settings!$C$5)+0.0001,"Hold: billed qty above GRN",IF(L166&gt;Settings!$C$6+0.000001,"Hold: rate above PO",IF(L166&lt;-0.000001,"Clear to pay (rate below PO)","Clear to pay")))))))</f>
        <v/>
      </c>
    </row>
    <row r="167" customFormat="false" ht="15" hidden="false" customHeight="false" outlineLevel="0" collapsed="false">
      <c r="A167" s="8"/>
      <c r="B167" s="8"/>
      <c r="C167" s="21"/>
      <c r="D167" s="8"/>
      <c r="E167" s="8"/>
      <c r="F167" s="19"/>
      <c r="G167" s="19"/>
      <c r="H167" s="20" t="str">
        <f aca="false">IF(B167="","",F167*G167)</f>
        <v/>
      </c>
      <c r="I167" s="22" t="str">
        <f aca="false">IF(B167="","",IF(COUNTIFS(PO!$A$9:$A$508,D167,PO!$B$9:$B$508,E167)=0,"",SUMIFS(PO!$E$9:$E$508,PO!$A$9:$A$508,D167,PO!$B$9:$B$508,E167)/COUNTIFS(PO!$A$9:$A$508,D167,PO!$B$9:$B$508,E167)))</f>
        <v/>
      </c>
      <c r="J167" s="22" t="str">
        <f aca="false">IF(B167="","",SUMIFS(GRN!$E$9:$E$508,GRN!$C$9:$C$508,D167,GRN!$D$9:$D$508,E167))</f>
        <v/>
      </c>
      <c r="K167" s="23" t="str">
        <f aca="false">IF(B167="","",SUMIFS($F$9:F167,$D$9:D167,D167,$E$9:E167,E167))</f>
        <v/>
      </c>
      <c r="L167" s="24" t="str">
        <f aca="false">IF(OR(B167="",I167=""),"",IF(I167=0,"",G167/I167-1))</f>
        <v/>
      </c>
      <c r="M167" s="10" t="str">
        <f aca="false">IF(B167="","",IF(COUNTIFS($A$9:A167,A167,$B$9:B167,B167)&gt;1,"Hold: duplicate invoice",IF(I167="","Hold: no PO line",IF(J167=0,"Hold: no GRN",IF(K167&gt;J167*(1+Settings!$C$5)+0.0001,"Hold: billed qty above GRN",IF(L167&gt;Settings!$C$6+0.000001,"Hold: rate above PO",IF(L167&lt;-0.000001,"Clear to pay (rate below PO)","Clear to pay")))))))</f>
        <v/>
      </c>
    </row>
    <row r="168" customFormat="false" ht="15" hidden="false" customHeight="false" outlineLevel="0" collapsed="false">
      <c r="A168" s="8"/>
      <c r="B168" s="8"/>
      <c r="C168" s="21"/>
      <c r="D168" s="8"/>
      <c r="E168" s="8"/>
      <c r="F168" s="19"/>
      <c r="G168" s="19"/>
      <c r="H168" s="20" t="str">
        <f aca="false">IF(B168="","",F168*G168)</f>
        <v/>
      </c>
      <c r="I168" s="22" t="str">
        <f aca="false">IF(B168="","",IF(COUNTIFS(PO!$A$9:$A$508,D168,PO!$B$9:$B$508,E168)=0,"",SUMIFS(PO!$E$9:$E$508,PO!$A$9:$A$508,D168,PO!$B$9:$B$508,E168)/COUNTIFS(PO!$A$9:$A$508,D168,PO!$B$9:$B$508,E168)))</f>
        <v/>
      </c>
      <c r="J168" s="22" t="str">
        <f aca="false">IF(B168="","",SUMIFS(GRN!$E$9:$E$508,GRN!$C$9:$C$508,D168,GRN!$D$9:$D$508,E168))</f>
        <v/>
      </c>
      <c r="K168" s="23" t="str">
        <f aca="false">IF(B168="","",SUMIFS($F$9:F168,$D$9:D168,D168,$E$9:E168,E168))</f>
        <v/>
      </c>
      <c r="L168" s="24" t="str">
        <f aca="false">IF(OR(B168="",I168=""),"",IF(I168=0,"",G168/I168-1))</f>
        <v/>
      </c>
      <c r="M168" s="10" t="str">
        <f aca="false">IF(B168="","",IF(COUNTIFS($A$9:A168,A168,$B$9:B168,B168)&gt;1,"Hold: duplicate invoice",IF(I168="","Hold: no PO line",IF(J168=0,"Hold: no GRN",IF(K168&gt;J168*(1+Settings!$C$5)+0.0001,"Hold: billed qty above GRN",IF(L168&gt;Settings!$C$6+0.000001,"Hold: rate above PO",IF(L168&lt;-0.000001,"Clear to pay (rate below PO)","Clear to pay")))))))</f>
        <v/>
      </c>
    </row>
    <row r="169" customFormat="false" ht="15" hidden="false" customHeight="false" outlineLevel="0" collapsed="false">
      <c r="A169" s="8"/>
      <c r="B169" s="8"/>
      <c r="C169" s="21"/>
      <c r="D169" s="8"/>
      <c r="E169" s="8"/>
      <c r="F169" s="19"/>
      <c r="G169" s="19"/>
      <c r="H169" s="20" t="str">
        <f aca="false">IF(B169="","",F169*G169)</f>
        <v/>
      </c>
      <c r="I169" s="22" t="str">
        <f aca="false">IF(B169="","",IF(COUNTIFS(PO!$A$9:$A$508,D169,PO!$B$9:$B$508,E169)=0,"",SUMIFS(PO!$E$9:$E$508,PO!$A$9:$A$508,D169,PO!$B$9:$B$508,E169)/COUNTIFS(PO!$A$9:$A$508,D169,PO!$B$9:$B$508,E169)))</f>
        <v/>
      </c>
      <c r="J169" s="22" t="str">
        <f aca="false">IF(B169="","",SUMIFS(GRN!$E$9:$E$508,GRN!$C$9:$C$508,D169,GRN!$D$9:$D$508,E169))</f>
        <v/>
      </c>
      <c r="K169" s="23" t="str">
        <f aca="false">IF(B169="","",SUMIFS($F$9:F169,$D$9:D169,D169,$E$9:E169,E169))</f>
        <v/>
      </c>
      <c r="L169" s="24" t="str">
        <f aca="false">IF(OR(B169="",I169=""),"",IF(I169=0,"",G169/I169-1))</f>
        <v/>
      </c>
      <c r="M169" s="10" t="str">
        <f aca="false">IF(B169="","",IF(COUNTIFS($A$9:A169,A169,$B$9:B169,B169)&gt;1,"Hold: duplicate invoice",IF(I169="","Hold: no PO line",IF(J169=0,"Hold: no GRN",IF(K169&gt;J169*(1+Settings!$C$5)+0.0001,"Hold: billed qty above GRN",IF(L169&gt;Settings!$C$6+0.000001,"Hold: rate above PO",IF(L169&lt;-0.000001,"Clear to pay (rate below PO)","Clear to pay")))))))</f>
        <v/>
      </c>
    </row>
    <row r="170" customFormat="false" ht="15" hidden="false" customHeight="false" outlineLevel="0" collapsed="false">
      <c r="A170" s="8"/>
      <c r="B170" s="8"/>
      <c r="C170" s="21"/>
      <c r="D170" s="8"/>
      <c r="E170" s="8"/>
      <c r="F170" s="19"/>
      <c r="G170" s="19"/>
      <c r="H170" s="20" t="str">
        <f aca="false">IF(B170="","",F170*G170)</f>
        <v/>
      </c>
      <c r="I170" s="22" t="str">
        <f aca="false">IF(B170="","",IF(COUNTIFS(PO!$A$9:$A$508,D170,PO!$B$9:$B$508,E170)=0,"",SUMIFS(PO!$E$9:$E$508,PO!$A$9:$A$508,D170,PO!$B$9:$B$508,E170)/COUNTIFS(PO!$A$9:$A$508,D170,PO!$B$9:$B$508,E170)))</f>
        <v/>
      </c>
      <c r="J170" s="22" t="str">
        <f aca="false">IF(B170="","",SUMIFS(GRN!$E$9:$E$508,GRN!$C$9:$C$508,D170,GRN!$D$9:$D$508,E170))</f>
        <v/>
      </c>
      <c r="K170" s="23" t="str">
        <f aca="false">IF(B170="","",SUMIFS($F$9:F170,$D$9:D170,D170,$E$9:E170,E170))</f>
        <v/>
      </c>
      <c r="L170" s="24" t="str">
        <f aca="false">IF(OR(B170="",I170=""),"",IF(I170=0,"",G170/I170-1))</f>
        <v/>
      </c>
      <c r="M170" s="10" t="str">
        <f aca="false">IF(B170="","",IF(COUNTIFS($A$9:A170,A170,$B$9:B170,B170)&gt;1,"Hold: duplicate invoice",IF(I170="","Hold: no PO line",IF(J170=0,"Hold: no GRN",IF(K170&gt;J170*(1+Settings!$C$5)+0.0001,"Hold: billed qty above GRN",IF(L170&gt;Settings!$C$6+0.000001,"Hold: rate above PO",IF(L170&lt;-0.000001,"Clear to pay (rate below PO)","Clear to pay")))))))</f>
        <v/>
      </c>
    </row>
    <row r="171" customFormat="false" ht="15" hidden="false" customHeight="false" outlineLevel="0" collapsed="false">
      <c r="A171" s="8"/>
      <c r="B171" s="8"/>
      <c r="C171" s="21"/>
      <c r="D171" s="8"/>
      <c r="E171" s="8"/>
      <c r="F171" s="19"/>
      <c r="G171" s="19"/>
      <c r="H171" s="20" t="str">
        <f aca="false">IF(B171="","",F171*G171)</f>
        <v/>
      </c>
      <c r="I171" s="22" t="str">
        <f aca="false">IF(B171="","",IF(COUNTIFS(PO!$A$9:$A$508,D171,PO!$B$9:$B$508,E171)=0,"",SUMIFS(PO!$E$9:$E$508,PO!$A$9:$A$508,D171,PO!$B$9:$B$508,E171)/COUNTIFS(PO!$A$9:$A$508,D171,PO!$B$9:$B$508,E171)))</f>
        <v/>
      </c>
      <c r="J171" s="22" t="str">
        <f aca="false">IF(B171="","",SUMIFS(GRN!$E$9:$E$508,GRN!$C$9:$C$508,D171,GRN!$D$9:$D$508,E171))</f>
        <v/>
      </c>
      <c r="K171" s="23" t="str">
        <f aca="false">IF(B171="","",SUMIFS($F$9:F171,$D$9:D171,D171,$E$9:E171,E171))</f>
        <v/>
      </c>
      <c r="L171" s="24" t="str">
        <f aca="false">IF(OR(B171="",I171=""),"",IF(I171=0,"",G171/I171-1))</f>
        <v/>
      </c>
      <c r="M171" s="10" t="str">
        <f aca="false">IF(B171="","",IF(COUNTIFS($A$9:A171,A171,$B$9:B171,B171)&gt;1,"Hold: duplicate invoice",IF(I171="","Hold: no PO line",IF(J171=0,"Hold: no GRN",IF(K171&gt;J171*(1+Settings!$C$5)+0.0001,"Hold: billed qty above GRN",IF(L171&gt;Settings!$C$6+0.000001,"Hold: rate above PO",IF(L171&lt;-0.000001,"Clear to pay (rate below PO)","Clear to pay")))))))</f>
        <v/>
      </c>
    </row>
    <row r="172" customFormat="false" ht="15" hidden="false" customHeight="false" outlineLevel="0" collapsed="false">
      <c r="A172" s="8"/>
      <c r="B172" s="8"/>
      <c r="C172" s="21"/>
      <c r="D172" s="8"/>
      <c r="E172" s="8"/>
      <c r="F172" s="19"/>
      <c r="G172" s="19"/>
      <c r="H172" s="20" t="str">
        <f aca="false">IF(B172="","",F172*G172)</f>
        <v/>
      </c>
      <c r="I172" s="22" t="str">
        <f aca="false">IF(B172="","",IF(COUNTIFS(PO!$A$9:$A$508,D172,PO!$B$9:$B$508,E172)=0,"",SUMIFS(PO!$E$9:$E$508,PO!$A$9:$A$508,D172,PO!$B$9:$B$508,E172)/COUNTIFS(PO!$A$9:$A$508,D172,PO!$B$9:$B$508,E172)))</f>
        <v/>
      </c>
      <c r="J172" s="22" t="str">
        <f aca="false">IF(B172="","",SUMIFS(GRN!$E$9:$E$508,GRN!$C$9:$C$508,D172,GRN!$D$9:$D$508,E172))</f>
        <v/>
      </c>
      <c r="K172" s="23" t="str">
        <f aca="false">IF(B172="","",SUMIFS($F$9:F172,$D$9:D172,D172,$E$9:E172,E172))</f>
        <v/>
      </c>
      <c r="L172" s="24" t="str">
        <f aca="false">IF(OR(B172="",I172=""),"",IF(I172=0,"",G172/I172-1))</f>
        <v/>
      </c>
      <c r="M172" s="10" t="str">
        <f aca="false">IF(B172="","",IF(COUNTIFS($A$9:A172,A172,$B$9:B172,B172)&gt;1,"Hold: duplicate invoice",IF(I172="","Hold: no PO line",IF(J172=0,"Hold: no GRN",IF(K172&gt;J172*(1+Settings!$C$5)+0.0001,"Hold: billed qty above GRN",IF(L172&gt;Settings!$C$6+0.000001,"Hold: rate above PO",IF(L172&lt;-0.000001,"Clear to pay (rate below PO)","Clear to pay")))))))</f>
        <v/>
      </c>
    </row>
    <row r="173" customFormat="false" ht="15" hidden="false" customHeight="false" outlineLevel="0" collapsed="false">
      <c r="A173" s="8"/>
      <c r="B173" s="8"/>
      <c r="C173" s="21"/>
      <c r="D173" s="8"/>
      <c r="E173" s="8"/>
      <c r="F173" s="19"/>
      <c r="G173" s="19"/>
      <c r="H173" s="20" t="str">
        <f aca="false">IF(B173="","",F173*G173)</f>
        <v/>
      </c>
      <c r="I173" s="22" t="str">
        <f aca="false">IF(B173="","",IF(COUNTIFS(PO!$A$9:$A$508,D173,PO!$B$9:$B$508,E173)=0,"",SUMIFS(PO!$E$9:$E$508,PO!$A$9:$A$508,D173,PO!$B$9:$B$508,E173)/COUNTIFS(PO!$A$9:$A$508,D173,PO!$B$9:$B$508,E173)))</f>
        <v/>
      </c>
      <c r="J173" s="22" t="str">
        <f aca="false">IF(B173="","",SUMIFS(GRN!$E$9:$E$508,GRN!$C$9:$C$508,D173,GRN!$D$9:$D$508,E173))</f>
        <v/>
      </c>
      <c r="K173" s="23" t="str">
        <f aca="false">IF(B173="","",SUMIFS($F$9:F173,$D$9:D173,D173,$E$9:E173,E173))</f>
        <v/>
      </c>
      <c r="L173" s="24" t="str">
        <f aca="false">IF(OR(B173="",I173=""),"",IF(I173=0,"",G173/I173-1))</f>
        <v/>
      </c>
      <c r="M173" s="10" t="str">
        <f aca="false">IF(B173="","",IF(COUNTIFS($A$9:A173,A173,$B$9:B173,B173)&gt;1,"Hold: duplicate invoice",IF(I173="","Hold: no PO line",IF(J173=0,"Hold: no GRN",IF(K173&gt;J173*(1+Settings!$C$5)+0.0001,"Hold: billed qty above GRN",IF(L173&gt;Settings!$C$6+0.000001,"Hold: rate above PO",IF(L173&lt;-0.000001,"Clear to pay (rate below PO)","Clear to pay")))))))</f>
        <v/>
      </c>
    </row>
    <row r="174" customFormat="false" ht="15" hidden="false" customHeight="false" outlineLevel="0" collapsed="false">
      <c r="A174" s="8"/>
      <c r="B174" s="8"/>
      <c r="C174" s="21"/>
      <c r="D174" s="8"/>
      <c r="E174" s="8"/>
      <c r="F174" s="19"/>
      <c r="G174" s="19"/>
      <c r="H174" s="20" t="str">
        <f aca="false">IF(B174="","",F174*G174)</f>
        <v/>
      </c>
      <c r="I174" s="22" t="str">
        <f aca="false">IF(B174="","",IF(COUNTIFS(PO!$A$9:$A$508,D174,PO!$B$9:$B$508,E174)=0,"",SUMIFS(PO!$E$9:$E$508,PO!$A$9:$A$508,D174,PO!$B$9:$B$508,E174)/COUNTIFS(PO!$A$9:$A$508,D174,PO!$B$9:$B$508,E174)))</f>
        <v/>
      </c>
      <c r="J174" s="22" t="str">
        <f aca="false">IF(B174="","",SUMIFS(GRN!$E$9:$E$508,GRN!$C$9:$C$508,D174,GRN!$D$9:$D$508,E174))</f>
        <v/>
      </c>
      <c r="K174" s="23" t="str">
        <f aca="false">IF(B174="","",SUMIFS($F$9:F174,$D$9:D174,D174,$E$9:E174,E174))</f>
        <v/>
      </c>
      <c r="L174" s="24" t="str">
        <f aca="false">IF(OR(B174="",I174=""),"",IF(I174=0,"",G174/I174-1))</f>
        <v/>
      </c>
      <c r="M174" s="10" t="str">
        <f aca="false">IF(B174="","",IF(COUNTIFS($A$9:A174,A174,$B$9:B174,B174)&gt;1,"Hold: duplicate invoice",IF(I174="","Hold: no PO line",IF(J174=0,"Hold: no GRN",IF(K174&gt;J174*(1+Settings!$C$5)+0.0001,"Hold: billed qty above GRN",IF(L174&gt;Settings!$C$6+0.000001,"Hold: rate above PO",IF(L174&lt;-0.000001,"Clear to pay (rate below PO)","Clear to pay")))))))</f>
        <v/>
      </c>
    </row>
    <row r="175" customFormat="false" ht="15" hidden="false" customHeight="false" outlineLevel="0" collapsed="false">
      <c r="A175" s="8"/>
      <c r="B175" s="8"/>
      <c r="C175" s="21"/>
      <c r="D175" s="8"/>
      <c r="E175" s="8"/>
      <c r="F175" s="19"/>
      <c r="G175" s="19"/>
      <c r="H175" s="20" t="str">
        <f aca="false">IF(B175="","",F175*G175)</f>
        <v/>
      </c>
      <c r="I175" s="22" t="str">
        <f aca="false">IF(B175="","",IF(COUNTIFS(PO!$A$9:$A$508,D175,PO!$B$9:$B$508,E175)=0,"",SUMIFS(PO!$E$9:$E$508,PO!$A$9:$A$508,D175,PO!$B$9:$B$508,E175)/COUNTIFS(PO!$A$9:$A$508,D175,PO!$B$9:$B$508,E175)))</f>
        <v/>
      </c>
      <c r="J175" s="22" t="str">
        <f aca="false">IF(B175="","",SUMIFS(GRN!$E$9:$E$508,GRN!$C$9:$C$508,D175,GRN!$D$9:$D$508,E175))</f>
        <v/>
      </c>
      <c r="K175" s="23" t="str">
        <f aca="false">IF(B175="","",SUMIFS($F$9:F175,$D$9:D175,D175,$E$9:E175,E175))</f>
        <v/>
      </c>
      <c r="L175" s="24" t="str">
        <f aca="false">IF(OR(B175="",I175=""),"",IF(I175=0,"",G175/I175-1))</f>
        <v/>
      </c>
      <c r="M175" s="10" t="str">
        <f aca="false">IF(B175="","",IF(COUNTIFS($A$9:A175,A175,$B$9:B175,B175)&gt;1,"Hold: duplicate invoice",IF(I175="","Hold: no PO line",IF(J175=0,"Hold: no GRN",IF(K175&gt;J175*(1+Settings!$C$5)+0.0001,"Hold: billed qty above GRN",IF(L175&gt;Settings!$C$6+0.000001,"Hold: rate above PO",IF(L175&lt;-0.000001,"Clear to pay (rate below PO)","Clear to pay")))))))</f>
        <v/>
      </c>
    </row>
    <row r="176" customFormat="false" ht="15" hidden="false" customHeight="false" outlineLevel="0" collapsed="false">
      <c r="A176" s="8"/>
      <c r="B176" s="8"/>
      <c r="C176" s="21"/>
      <c r="D176" s="8"/>
      <c r="E176" s="8"/>
      <c r="F176" s="19"/>
      <c r="G176" s="19"/>
      <c r="H176" s="20" t="str">
        <f aca="false">IF(B176="","",F176*G176)</f>
        <v/>
      </c>
      <c r="I176" s="22" t="str">
        <f aca="false">IF(B176="","",IF(COUNTIFS(PO!$A$9:$A$508,D176,PO!$B$9:$B$508,E176)=0,"",SUMIFS(PO!$E$9:$E$508,PO!$A$9:$A$508,D176,PO!$B$9:$B$508,E176)/COUNTIFS(PO!$A$9:$A$508,D176,PO!$B$9:$B$508,E176)))</f>
        <v/>
      </c>
      <c r="J176" s="22" t="str">
        <f aca="false">IF(B176="","",SUMIFS(GRN!$E$9:$E$508,GRN!$C$9:$C$508,D176,GRN!$D$9:$D$508,E176))</f>
        <v/>
      </c>
      <c r="K176" s="23" t="str">
        <f aca="false">IF(B176="","",SUMIFS($F$9:F176,$D$9:D176,D176,$E$9:E176,E176))</f>
        <v/>
      </c>
      <c r="L176" s="24" t="str">
        <f aca="false">IF(OR(B176="",I176=""),"",IF(I176=0,"",G176/I176-1))</f>
        <v/>
      </c>
      <c r="M176" s="10" t="str">
        <f aca="false">IF(B176="","",IF(COUNTIFS($A$9:A176,A176,$B$9:B176,B176)&gt;1,"Hold: duplicate invoice",IF(I176="","Hold: no PO line",IF(J176=0,"Hold: no GRN",IF(K176&gt;J176*(1+Settings!$C$5)+0.0001,"Hold: billed qty above GRN",IF(L176&gt;Settings!$C$6+0.000001,"Hold: rate above PO",IF(L176&lt;-0.000001,"Clear to pay (rate below PO)","Clear to pay")))))))</f>
        <v/>
      </c>
    </row>
    <row r="177" customFormat="false" ht="15" hidden="false" customHeight="false" outlineLevel="0" collapsed="false">
      <c r="A177" s="8"/>
      <c r="B177" s="8"/>
      <c r="C177" s="21"/>
      <c r="D177" s="8"/>
      <c r="E177" s="8"/>
      <c r="F177" s="19"/>
      <c r="G177" s="19"/>
      <c r="H177" s="20" t="str">
        <f aca="false">IF(B177="","",F177*G177)</f>
        <v/>
      </c>
      <c r="I177" s="22" t="str">
        <f aca="false">IF(B177="","",IF(COUNTIFS(PO!$A$9:$A$508,D177,PO!$B$9:$B$508,E177)=0,"",SUMIFS(PO!$E$9:$E$508,PO!$A$9:$A$508,D177,PO!$B$9:$B$508,E177)/COUNTIFS(PO!$A$9:$A$508,D177,PO!$B$9:$B$508,E177)))</f>
        <v/>
      </c>
      <c r="J177" s="22" t="str">
        <f aca="false">IF(B177="","",SUMIFS(GRN!$E$9:$E$508,GRN!$C$9:$C$508,D177,GRN!$D$9:$D$508,E177))</f>
        <v/>
      </c>
      <c r="K177" s="23" t="str">
        <f aca="false">IF(B177="","",SUMIFS($F$9:F177,$D$9:D177,D177,$E$9:E177,E177))</f>
        <v/>
      </c>
      <c r="L177" s="24" t="str">
        <f aca="false">IF(OR(B177="",I177=""),"",IF(I177=0,"",G177/I177-1))</f>
        <v/>
      </c>
      <c r="M177" s="10" t="str">
        <f aca="false">IF(B177="","",IF(COUNTIFS($A$9:A177,A177,$B$9:B177,B177)&gt;1,"Hold: duplicate invoice",IF(I177="","Hold: no PO line",IF(J177=0,"Hold: no GRN",IF(K177&gt;J177*(1+Settings!$C$5)+0.0001,"Hold: billed qty above GRN",IF(L177&gt;Settings!$C$6+0.000001,"Hold: rate above PO",IF(L177&lt;-0.000001,"Clear to pay (rate below PO)","Clear to pay")))))))</f>
        <v/>
      </c>
    </row>
    <row r="178" customFormat="false" ht="15" hidden="false" customHeight="false" outlineLevel="0" collapsed="false">
      <c r="A178" s="8"/>
      <c r="B178" s="8"/>
      <c r="C178" s="21"/>
      <c r="D178" s="8"/>
      <c r="E178" s="8"/>
      <c r="F178" s="19"/>
      <c r="G178" s="19"/>
      <c r="H178" s="20" t="str">
        <f aca="false">IF(B178="","",F178*G178)</f>
        <v/>
      </c>
      <c r="I178" s="22" t="str">
        <f aca="false">IF(B178="","",IF(COUNTIFS(PO!$A$9:$A$508,D178,PO!$B$9:$B$508,E178)=0,"",SUMIFS(PO!$E$9:$E$508,PO!$A$9:$A$508,D178,PO!$B$9:$B$508,E178)/COUNTIFS(PO!$A$9:$A$508,D178,PO!$B$9:$B$508,E178)))</f>
        <v/>
      </c>
      <c r="J178" s="22" t="str">
        <f aca="false">IF(B178="","",SUMIFS(GRN!$E$9:$E$508,GRN!$C$9:$C$508,D178,GRN!$D$9:$D$508,E178))</f>
        <v/>
      </c>
      <c r="K178" s="23" t="str">
        <f aca="false">IF(B178="","",SUMIFS($F$9:F178,$D$9:D178,D178,$E$9:E178,E178))</f>
        <v/>
      </c>
      <c r="L178" s="24" t="str">
        <f aca="false">IF(OR(B178="",I178=""),"",IF(I178=0,"",G178/I178-1))</f>
        <v/>
      </c>
      <c r="M178" s="10" t="str">
        <f aca="false">IF(B178="","",IF(COUNTIFS($A$9:A178,A178,$B$9:B178,B178)&gt;1,"Hold: duplicate invoice",IF(I178="","Hold: no PO line",IF(J178=0,"Hold: no GRN",IF(K178&gt;J178*(1+Settings!$C$5)+0.0001,"Hold: billed qty above GRN",IF(L178&gt;Settings!$C$6+0.000001,"Hold: rate above PO",IF(L178&lt;-0.000001,"Clear to pay (rate below PO)","Clear to pay")))))))</f>
        <v/>
      </c>
    </row>
    <row r="179" customFormat="false" ht="15" hidden="false" customHeight="false" outlineLevel="0" collapsed="false">
      <c r="A179" s="8"/>
      <c r="B179" s="8"/>
      <c r="C179" s="21"/>
      <c r="D179" s="8"/>
      <c r="E179" s="8"/>
      <c r="F179" s="19"/>
      <c r="G179" s="19"/>
      <c r="H179" s="20" t="str">
        <f aca="false">IF(B179="","",F179*G179)</f>
        <v/>
      </c>
      <c r="I179" s="22" t="str">
        <f aca="false">IF(B179="","",IF(COUNTIFS(PO!$A$9:$A$508,D179,PO!$B$9:$B$508,E179)=0,"",SUMIFS(PO!$E$9:$E$508,PO!$A$9:$A$508,D179,PO!$B$9:$B$508,E179)/COUNTIFS(PO!$A$9:$A$508,D179,PO!$B$9:$B$508,E179)))</f>
        <v/>
      </c>
      <c r="J179" s="22" t="str">
        <f aca="false">IF(B179="","",SUMIFS(GRN!$E$9:$E$508,GRN!$C$9:$C$508,D179,GRN!$D$9:$D$508,E179))</f>
        <v/>
      </c>
      <c r="K179" s="23" t="str">
        <f aca="false">IF(B179="","",SUMIFS($F$9:F179,$D$9:D179,D179,$E$9:E179,E179))</f>
        <v/>
      </c>
      <c r="L179" s="24" t="str">
        <f aca="false">IF(OR(B179="",I179=""),"",IF(I179=0,"",G179/I179-1))</f>
        <v/>
      </c>
      <c r="M179" s="10" t="str">
        <f aca="false">IF(B179="","",IF(COUNTIFS($A$9:A179,A179,$B$9:B179,B179)&gt;1,"Hold: duplicate invoice",IF(I179="","Hold: no PO line",IF(J179=0,"Hold: no GRN",IF(K179&gt;J179*(1+Settings!$C$5)+0.0001,"Hold: billed qty above GRN",IF(L179&gt;Settings!$C$6+0.000001,"Hold: rate above PO",IF(L179&lt;-0.000001,"Clear to pay (rate below PO)","Clear to pay")))))))</f>
        <v/>
      </c>
    </row>
    <row r="180" customFormat="false" ht="15" hidden="false" customHeight="false" outlineLevel="0" collapsed="false">
      <c r="A180" s="8"/>
      <c r="B180" s="8"/>
      <c r="C180" s="21"/>
      <c r="D180" s="8"/>
      <c r="E180" s="8"/>
      <c r="F180" s="19"/>
      <c r="G180" s="19"/>
      <c r="H180" s="20" t="str">
        <f aca="false">IF(B180="","",F180*G180)</f>
        <v/>
      </c>
      <c r="I180" s="22" t="str">
        <f aca="false">IF(B180="","",IF(COUNTIFS(PO!$A$9:$A$508,D180,PO!$B$9:$B$508,E180)=0,"",SUMIFS(PO!$E$9:$E$508,PO!$A$9:$A$508,D180,PO!$B$9:$B$508,E180)/COUNTIFS(PO!$A$9:$A$508,D180,PO!$B$9:$B$508,E180)))</f>
        <v/>
      </c>
      <c r="J180" s="22" t="str">
        <f aca="false">IF(B180="","",SUMIFS(GRN!$E$9:$E$508,GRN!$C$9:$C$508,D180,GRN!$D$9:$D$508,E180))</f>
        <v/>
      </c>
      <c r="K180" s="23" t="str">
        <f aca="false">IF(B180="","",SUMIFS($F$9:F180,$D$9:D180,D180,$E$9:E180,E180))</f>
        <v/>
      </c>
      <c r="L180" s="24" t="str">
        <f aca="false">IF(OR(B180="",I180=""),"",IF(I180=0,"",G180/I180-1))</f>
        <v/>
      </c>
      <c r="M180" s="10" t="str">
        <f aca="false">IF(B180="","",IF(COUNTIFS($A$9:A180,A180,$B$9:B180,B180)&gt;1,"Hold: duplicate invoice",IF(I180="","Hold: no PO line",IF(J180=0,"Hold: no GRN",IF(K180&gt;J180*(1+Settings!$C$5)+0.0001,"Hold: billed qty above GRN",IF(L180&gt;Settings!$C$6+0.000001,"Hold: rate above PO",IF(L180&lt;-0.000001,"Clear to pay (rate below PO)","Clear to pay")))))))</f>
        <v/>
      </c>
    </row>
    <row r="181" customFormat="false" ht="15" hidden="false" customHeight="false" outlineLevel="0" collapsed="false">
      <c r="A181" s="8"/>
      <c r="B181" s="8"/>
      <c r="C181" s="21"/>
      <c r="D181" s="8"/>
      <c r="E181" s="8"/>
      <c r="F181" s="19"/>
      <c r="G181" s="19"/>
      <c r="H181" s="20" t="str">
        <f aca="false">IF(B181="","",F181*G181)</f>
        <v/>
      </c>
      <c r="I181" s="22" t="str">
        <f aca="false">IF(B181="","",IF(COUNTIFS(PO!$A$9:$A$508,D181,PO!$B$9:$B$508,E181)=0,"",SUMIFS(PO!$E$9:$E$508,PO!$A$9:$A$508,D181,PO!$B$9:$B$508,E181)/COUNTIFS(PO!$A$9:$A$508,D181,PO!$B$9:$B$508,E181)))</f>
        <v/>
      </c>
      <c r="J181" s="22" t="str">
        <f aca="false">IF(B181="","",SUMIFS(GRN!$E$9:$E$508,GRN!$C$9:$C$508,D181,GRN!$D$9:$D$508,E181))</f>
        <v/>
      </c>
      <c r="K181" s="23" t="str">
        <f aca="false">IF(B181="","",SUMIFS($F$9:F181,$D$9:D181,D181,$E$9:E181,E181))</f>
        <v/>
      </c>
      <c r="L181" s="24" t="str">
        <f aca="false">IF(OR(B181="",I181=""),"",IF(I181=0,"",G181/I181-1))</f>
        <v/>
      </c>
      <c r="M181" s="10" t="str">
        <f aca="false">IF(B181="","",IF(COUNTIFS($A$9:A181,A181,$B$9:B181,B181)&gt;1,"Hold: duplicate invoice",IF(I181="","Hold: no PO line",IF(J181=0,"Hold: no GRN",IF(K181&gt;J181*(1+Settings!$C$5)+0.0001,"Hold: billed qty above GRN",IF(L181&gt;Settings!$C$6+0.000001,"Hold: rate above PO",IF(L181&lt;-0.000001,"Clear to pay (rate below PO)","Clear to pay")))))))</f>
        <v/>
      </c>
    </row>
    <row r="182" customFormat="false" ht="15" hidden="false" customHeight="false" outlineLevel="0" collapsed="false">
      <c r="A182" s="8"/>
      <c r="B182" s="8"/>
      <c r="C182" s="21"/>
      <c r="D182" s="8"/>
      <c r="E182" s="8"/>
      <c r="F182" s="19"/>
      <c r="G182" s="19"/>
      <c r="H182" s="20" t="str">
        <f aca="false">IF(B182="","",F182*G182)</f>
        <v/>
      </c>
      <c r="I182" s="22" t="str">
        <f aca="false">IF(B182="","",IF(COUNTIFS(PO!$A$9:$A$508,D182,PO!$B$9:$B$508,E182)=0,"",SUMIFS(PO!$E$9:$E$508,PO!$A$9:$A$508,D182,PO!$B$9:$B$508,E182)/COUNTIFS(PO!$A$9:$A$508,D182,PO!$B$9:$B$508,E182)))</f>
        <v/>
      </c>
      <c r="J182" s="22" t="str">
        <f aca="false">IF(B182="","",SUMIFS(GRN!$E$9:$E$508,GRN!$C$9:$C$508,D182,GRN!$D$9:$D$508,E182))</f>
        <v/>
      </c>
      <c r="K182" s="23" t="str">
        <f aca="false">IF(B182="","",SUMIFS($F$9:F182,$D$9:D182,D182,$E$9:E182,E182))</f>
        <v/>
      </c>
      <c r="L182" s="24" t="str">
        <f aca="false">IF(OR(B182="",I182=""),"",IF(I182=0,"",G182/I182-1))</f>
        <v/>
      </c>
      <c r="M182" s="10" t="str">
        <f aca="false">IF(B182="","",IF(COUNTIFS($A$9:A182,A182,$B$9:B182,B182)&gt;1,"Hold: duplicate invoice",IF(I182="","Hold: no PO line",IF(J182=0,"Hold: no GRN",IF(K182&gt;J182*(1+Settings!$C$5)+0.0001,"Hold: billed qty above GRN",IF(L182&gt;Settings!$C$6+0.000001,"Hold: rate above PO",IF(L182&lt;-0.000001,"Clear to pay (rate below PO)","Clear to pay")))))))</f>
        <v/>
      </c>
    </row>
    <row r="183" customFormat="false" ht="15" hidden="false" customHeight="false" outlineLevel="0" collapsed="false">
      <c r="A183" s="8"/>
      <c r="B183" s="8"/>
      <c r="C183" s="21"/>
      <c r="D183" s="8"/>
      <c r="E183" s="8"/>
      <c r="F183" s="19"/>
      <c r="G183" s="19"/>
      <c r="H183" s="20" t="str">
        <f aca="false">IF(B183="","",F183*G183)</f>
        <v/>
      </c>
      <c r="I183" s="22" t="str">
        <f aca="false">IF(B183="","",IF(COUNTIFS(PO!$A$9:$A$508,D183,PO!$B$9:$B$508,E183)=0,"",SUMIFS(PO!$E$9:$E$508,PO!$A$9:$A$508,D183,PO!$B$9:$B$508,E183)/COUNTIFS(PO!$A$9:$A$508,D183,PO!$B$9:$B$508,E183)))</f>
        <v/>
      </c>
      <c r="J183" s="22" t="str">
        <f aca="false">IF(B183="","",SUMIFS(GRN!$E$9:$E$508,GRN!$C$9:$C$508,D183,GRN!$D$9:$D$508,E183))</f>
        <v/>
      </c>
      <c r="K183" s="23" t="str">
        <f aca="false">IF(B183="","",SUMIFS($F$9:F183,$D$9:D183,D183,$E$9:E183,E183))</f>
        <v/>
      </c>
      <c r="L183" s="24" t="str">
        <f aca="false">IF(OR(B183="",I183=""),"",IF(I183=0,"",G183/I183-1))</f>
        <v/>
      </c>
      <c r="M183" s="10" t="str">
        <f aca="false">IF(B183="","",IF(COUNTIFS($A$9:A183,A183,$B$9:B183,B183)&gt;1,"Hold: duplicate invoice",IF(I183="","Hold: no PO line",IF(J183=0,"Hold: no GRN",IF(K183&gt;J183*(1+Settings!$C$5)+0.0001,"Hold: billed qty above GRN",IF(L183&gt;Settings!$C$6+0.000001,"Hold: rate above PO",IF(L183&lt;-0.000001,"Clear to pay (rate below PO)","Clear to pay")))))))</f>
        <v/>
      </c>
    </row>
    <row r="184" customFormat="false" ht="15" hidden="false" customHeight="false" outlineLevel="0" collapsed="false">
      <c r="A184" s="8"/>
      <c r="B184" s="8"/>
      <c r="C184" s="21"/>
      <c r="D184" s="8"/>
      <c r="E184" s="8"/>
      <c r="F184" s="19"/>
      <c r="G184" s="19"/>
      <c r="H184" s="20" t="str">
        <f aca="false">IF(B184="","",F184*G184)</f>
        <v/>
      </c>
      <c r="I184" s="22" t="str">
        <f aca="false">IF(B184="","",IF(COUNTIFS(PO!$A$9:$A$508,D184,PO!$B$9:$B$508,E184)=0,"",SUMIFS(PO!$E$9:$E$508,PO!$A$9:$A$508,D184,PO!$B$9:$B$508,E184)/COUNTIFS(PO!$A$9:$A$508,D184,PO!$B$9:$B$508,E184)))</f>
        <v/>
      </c>
      <c r="J184" s="22" t="str">
        <f aca="false">IF(B184="","",SUMIFS(GRN!$E$9:$E$508,GRN!$C$9:$C$508,D184,GRN!$D$9:$D$508,E184))</f>
        <v/>
      </c>
      <c r="K184" s="23" t="str">
        <f aca="false">IF(B184="","",SUMIFS($F$9:F184,$D$9:D184,D184,$E$9:E184,E184))</f>
        <v/>
      </c>
      <c r="L184" s="24" t="str">
        <f aca="false">IF(OR(B184="",I184=""),"",IF(I184=0,"",G184/I184-1))</f>
        <v/>
      </c>
      <c r="M184" s="10" t="str">
        <f aca="false">IF(B184="","",IF(COUNTIFS($A$9:A184,A184,$B$9:B184,B184)&gt;1,"Hold: duplicate invoice",IF(I184="","Hold: no PO line",IF(J184=0,"Hold: no GRN",IF(K184&gt;J184*(1+Settings!$C$5)+0.0001,"Hold: billed qty above GRN",IF(L184&gt;Settings!$C$6+0.000001,"Hold: rate above PO",IF(L184&lt;-0.000001,"Clear to pay (rate below PO)","Clear to pay")))))))</f>
        <v/>
      </c>
    </row>
    <row r="185" customFormat="false" ht="15" hidden="false" customHeight="false" outlineLevel="0" collapsed="false">
      <c r="A185" s="8"/>
      <c r="B185" s="8"/>
      <c r="C185" s="21"/>
      <c r="D185" s="8"/>
      <c r="E185" s="8"/>
      <c r="F185" s="19"/>
      <c r="G185" s="19"/>
      <c r="H185" s="20" t="str">
        <f aca="false">IF(B185="","",F185*G185)</f>
        <v/>
      </c>
      <c r="I185" s="22" t="str">
        <f aca="false">IF(B185="","",IF(COUNTIFS(PO!$A$9:$A$508,D185,PO!$B$9:$B$508,E185)=0,"",SUMIFS(PO!$E$9:$E$508,PO!$A$9:$A$508,D185,PO!$B$9:$B$508,E185)/COUNTIFS(PO!$A$9:$A$508,D185,PO!$B$9:$B$508,E185)))</f>
        <v/>
      </c>
      <c r="J185" s="22" t="str">
        <f aca="false">IF(B185="","",SUMIFS(GRN!$E$9:$E$508,GRN!$C$9:$C$508,D185,GRN!$D$9:$D$508,E185))</f>
        <v/>
      </c>
      <c r="K185" s="23" t="str">
        <f aca="false">IF(B185="","",SUMIFS($F$9:F185,$D$9:D185,D185,$E$9:E185,E185))</f>
        <v/>
      </c>
      <c r="L185" s="24" t="str">
        <f aca="false">IF(OR(B185="",I185=""),"",IF(I185=0,"",G185/I185-1))</f>
        <v/>
      </c>
      <c r="M185" s="10" t="str">
        <f aca="false">IF(B185="","",IF(COUNTIFS($A$9:A185,A185,$B$9:B185,B185)&gt;1,"Hold: duplicate invoice",IF(I185="","Hold: no PO line",IF(J185=0,"Hold: no GRN",IF(K185&gt;J185*(1+Settings!$C$5)+0.0001,"Hold: billed qty above GRN",IF(L185&gt;Settings!$C$6+0.000001,"Hold: rate above PO",IF(L185&lt;-0.000001,"Clear to pay (rate below PO)","Clear to pay")))))))</f>
        <v/>
      </c>
    </row>
    <row r="186" customFormat="false" ht="15" hidden="false" customHeight="false" outlineLevel="0" collapsed="false">
      <c r="A186" s="8"/>
      <c r="B186" s="8"/>
      <c r="C186" s="21"/>
      <c r="D186" s="8"/>
      <c r="E186" s="8"/>
      <c r="F186" s="19"/>
      <c r="G186" s="19"/>
      <c r="H186" s="20" t="str">
        <f aca="false">IF(B186="","",F186*G186)</f>
        <v/>
      </c>
      <c r="I186" s="22" t="str">
        <f aca="false">IF(B186="","",IF(COUNTIFS(PO!$A$9:$A$508,D186,PO!$B$9:$B$508,E186)=0,"",SUMIFS(PO!$E$9:$E$508,PO!$A$9:$A$508,D186,PO!$B$9:$B$508,E186)/COUNTIFS(PO!$A$9:$A$508,D186,PO!$B$9:$B$508,E186)))</f>
        <v/>
      </c>
      <c r="J186" s="22" t="str">
        <f aca="false">IF(B186="","",SUMIFS(GRN!$E$9:$E$508,GRN!$C$9:$C$508,D186,GRN!$D$9:$D$508,E186))</f>
        <v/>
      </c>
      <c r="K186" s="23" t="str">
        <f aca="false">IF(B186="","",SUMIFS($F$9:F186,$D$9:D186,D186,$E$9:E186,E186))</f>
        <v/>
      </c>
      <c r="L186" s="24" t="str">
        <f aca="false">IF(OR(B186="",I186=""),"",IF(I186=0,"",G186/I186-1))</f>
        <v/>
      </c>
      <c r="M186" s="10" t="str">
        <f aca="false">IF(B186="","",IF(COUNTIFS($A$9:A186,A186,$B$9:B186,B186)&gt;1,"Hold: duplicate invoice",IF(I186="","Hold: no PO line",IF(J186=0,"Hold: no GRN",IF(K186&gt;J186*(1+Settings!$C$5)+0.0001,"Hold: billed qty above GRN",IF(L186&gt;Settings!$C$6+0.000001,"Hold: rate above PO",IF(L186&lt;-0.000001,"Clear to pay (rate below PO)","Clear to pay")))))))</f>
        <v/>
      </c>
    </row>
    <row r="187" customFormat="false" ht="15" hidden="false" customHeight="false" outlineLevel="0" collapsed="false">
      <c r="A187" s="8"/>
      <c r="B187" s="8"/>
      <c r="C187" s="21"/>
      <c r="D187" s="8"/>
      <c r="E187" s="8"/>
      <c r="F187" s="19"/>
      <c r="G187" s="19"/>
      <c r="H187" s="20" t="str">
        <f aca="false">IF(B187="","",F187*G187)</f>
        <v/>
      </c>
      <c r="I187" s="22" t="str">
        <f aca="false">IF(B187="","",IF(COUNTIFS(PO!$A$9:$A$508,D187,PO!$B$9:$B$508,E187)=0,"",SUMIFS(PO!$E$9:$E$508,PO!$A$9:$A$508,D187,PO!$B$9:$B$508,E187)/COUNTIFS(PO!$A$9:$A$508,D187,PO!$B$9:$B$508,E187)))</f>
        <v/>
      </c>
      <c r="J187" s="22" t="str">
        <f aca="false">IF(B187="","",SUMIFS(GRN!$E$9:$E$508,GRN!$C$9:$C$508,D187,GRN!$D$9:$D$508,E187))</f>
        <v/>
      </c>
      <c r="K187" s="23" t="str">
        <f aca="false">IF(B187="","",SUMIFS($F$9:F187,$D$9:D187,D187,$E$9:E187,E187))</f>
        <v/>
      </c>
      <c r="L187" s="24" t="str">
        <f aca="false">IF(OR(B187="",I187=""),"",IF(I187=0,"",G187/I187-1))</f>
        <v/>
      </c>
      <c r="M187" s="10" t="str">
        <f aca="false">IF(B187="","",IF(COUNTIFS($A$9:A187,A187,$B$9:B187,B187)&gt;1,"Hold: duplicate invoice",IF(I187="","Hold: no PO line",IF(J187=0,"Hold: no GRN",IF(K187&gt;J187*(1+Settings!$C$5)+0.0001,"Hold: billed qty above GRN",IF(L187&gt;Settings!$C$6+0.000001,"Hold: rate above PO",IF(L187&lt;-0.000001,"Clear to pay (rate below PO)","Clear to pay")))))))</f>
        <v/>
      </c>
    </row>
    <row r="188" customFormat="false" ht="15" hidden="false" customHeight="false" outlineLevel="0" collapsed="false">
      <c r="A188" s="8"/>
      <c r="B188" s="8"/>
      <c r="C188" s="21"/>
      <c r="D188" s="8"/>
      <c r="E188" s="8"/>
      <c r="F188" s="19"/>
      <c r="G188" s="19"/>
      <c r="H188" s="20" t="str">
        <f aca="false">IF(B188="","",F188*G188)</f>
        <v/>
      </c>
      <c r="I188" s="22" t="str">
        <f aca="false">IF(B188="","",IF(COUNTIFS(PO!$A$9:$A$508,D188,PO!$B$9:$B$508,E188)=0,"",SUMIFS(PO!$E$9:$E$508,PO!$A$9:$A$508,D188,PO!$B$9:$B$508,E188)/COUNTIFS(PO!$A$9:$A$508,D188,PO!$B$9:$B$508,E188)))</f>
        <v/>
      </c>
      <c r="J188" s="22" t="str">
        <f aca="false">IF(B188="","",SUMIFS(GRN!$E$9:$E$508,GRN!$C$9:$C$508,D188,GRN!$D$9:$D$508,E188))</f>
        <v/>
      </c>
      <c r="K188" s="23" t="str">
        <f aca="false">IF(B188="","",SUMIFS($F$9:F188,$D$9:D188,D188,$E$9:E188,E188))</f>
        <v/>
      </c>
      <c r="L188" s="24" t="str">
        <f aca="false">IF(OR(B188="",I188=""),"",IF(I188=0,"",G188/I188-1))</f>
        <v/>
      </c>
      <c r="M188" s="10" t="str">
        <f aca="false">IF(B188="","",IF(COUNTIFS($A$9:A188,A188,$B$9:B188,B188)&gt;1,"Hold: duplicate invoice",IF(I188="","Hold: no PO line",IF(J188=0,"Hold: no GRN",IF(K188&gt;J188*(1+Settings!$C$5)+0.0001,"Hold: billed qty above GRN",IF(L188&gt;Settings!$C$6+0.000001,"Hold: rate above PO",IF(L188&lt;-0.000001,"Clear to pay (rate below PO)","Clear to pay")))))))</f>
        <v/>
      </c>
    </row>
    <row r="189" customFormat="false" ht="15" hidden="false" customHeight="false" outlineLevel="0" collapsed="false">
      <c r="A189" s="8"/>
      <c r="B189" s="8"/>
      <c r="C189" s="21"/>
      <c r="D189" s="8"/>
      <c r="E189" s="8"/>
      <c r="F189" s="19"/>
      <c r="G189" s="19"/>
      <c r="H189" s="20" t="str">
        <f aca="false">IF(B189="","",F189*G189)</f>
        <v/>
      </c>
      <c r="I189" s="22" t="str">
        <f aca="false">IF(B189="","",IF(COUNTIFS(PO!$A$9:$A$508,D189,PO!$B$9:$B$508,E189)=0,"",SUMIFS(PO!$E$9:$E$508,PO!$A$9:$A$508,D189,PO!$B$9:$B$508,E189)/COUNTIFS(PO!$A$9:$A$508,D189,PO!$B$9:$B$508,E189)))</f>
        <v/>
      </c>
      <c r="J189" s="22" t="str">
        <f aca="false">IF(B189="","",SUMIFS(GRN!$E$9:$E$508,GRN!$C$9:$C$508,D189,GRN!$D$9:$D$508,E189))</f>
        <v/>
      </c>
      <c r="K189" s="23" t="str">
        <f aca="false">IF(B189="","",SUMIFS($F$9:F189,$D$9:D189,D189,$E$9:E189,E189))</f>
        <v/>
      </c>
      <c r="L189" s="24" t="str">
        <f aca="false">IF(OR(B189="",I189=""),"",IF(I189=0,"",G189/I189-1))</f>
        <v/>
      </c>
      <c r="M189" s="10" t="str">
        <f aca="false">IF(B189="","",IF(COUNTIFS($A$9:A189,A189,$B$9:B189,B189)&gt;1,"Hold: duplicate invoice",IF(I189="","Hold: no PO line",IF(J189=0,"Hold: no GRN",IF(K189&gt;J189*(1+Settings!$C$5)+0.0001,"Hold: billed qty above GRN",IF(L189&gt;Settings!$C$6+0.000001,"Hold: rate above PO",IF(L189&lt;-0.000001,"Clear to pay (rate below PO)","Clear to pay")))))))</f>
        <v/>
      </c>
    </row>
    <row r="190" customFormat="false" ht="15" hidden="false" customHeight="false" outlineLevel="0" collapsed="false">
      <c r="A190" s="8"/>
      <c r="B190" s="8"/>
      <c r="C190" s="21"/>
      <c r="D190" s="8"/>
      <c r="E190" s="8"/>
      <c r="F190" s="19"/>
      <c r="G190" s="19"/>
      <c r="H190" s="20" t="str">
        <f aca="false">IF(B190="","",F190*G190)</f>
        <v/>
      </c>
      <c r="I190" s="22" t="str">
        <f aca="false">IF(B190="","",IF(COUNTIFS(PO!$A$9:$A$508,D190,PO!$B$9:$B$508,E190)=0,"",SUMIFS(PO!$E$9:$E$508,PO!$A$9:$A$508,D190,PO!$B$9:$B$508,E190)/COUNTIFS(PO!$A$9:$A$508,D190,PO!$B$9:$B$508,E190)))</f>
        <v/>
      </c>
      <c r="J190" s="22" t="str">
        <f aca="false">IF(B190="","",SUMIFS(GRN!$E$9:$E$508,GRN!$C$9:$C$508,D190,GRN!$D$9:$D$508,E190))</f>
        <v/>
      </c>
      <c r="K190" s="23" t="str">
        <f aca="false">IF(B190="","",SUMIFS($F$9:F190,$D$9:D190,D190,$E$9:E190,E190))</f>
        <v/>
      </c>
      <c r="L190" s="24" t="str">
        <f aca="false">IF(OR(B190="",I190=""),"",IF(I190=0,"",G190/I190-1))</f>
        <v/>
      </c>
      <c r="M190" s="10" t="str">
        <f aca="false">IF(B190="","",IF(COUNTIFS($A$9:A190,A190,$B$9:B190,B190)&gt;1,"Hold: duplicate invoice",IF(I190="","Hold: no PO line",IF(J190=0,"Hold: no GRN",IF(K190&gt;J190*(1+Settings!$C$5)+0.0001,"Hold: billed qty above GRN",IF(L190&gt;Settings!$C$6+0.000001,"Hold: rate above PO",IF(L190&lt;-0.000001,"Clear to pay (rate below PO)","Clear to pay")))))))</f>
        <v/>
      </c>
    </row>
    <row r="191" customFormat="false" ht="15" hidden="false" customHeight="false" outlineLevel="0" collapsed="false">
      <c r="A191" s="8"/>
      <c r="B191" s="8"/>
      <c r="C191" s="21"/>
      <c r="D191" s="8"/>
      <c r="E191" s="8"/>
      <c r="F191" s="19"/>
      <c r="G191" s="19"/>
      <c r="H191" s="20" t="str">
        <f aca="false">IF(B191="","",F191*G191)</f>
        <v/>
      </c>
      <c r="I191" s="22" t="str">
        <f aca="false">IF(B191="","",IF(COUNTIFS(PO!$A$9:$A$508,D191,PO!$B$9:$B$508,E191)=0,"",SUMIFS(PO!$E$9:$E$508,PO!$A$9:$A$508,D191,PO!$B$9:$B$508,E191)/COUNTIFS(PO!$A$9:$A$508,D191,PO!$B$9:$B$508,E191)))</f>
        <v/>
      </c>
      <c r="J191" s="22" t="str">
        <f aca="false">IF(B191="","",SUMIFS(GRN!$E$9:$E$508,GRN!$C$9:$C$508,D191,GRN!$D$9:$D$508,E191))</f>
        <v/>
      </c>
      <c r="K191" s="23" t="str">
        <f aca="false">IF(B191="","",SUMIFS($F$9:F191,$D$9:D191,D191,$E$9:E191,E191))</f>
        <v/>
      </c>
      <c r="L191" s="24" t="str">
        <f aca="false">IF(OR(B191="",I191=""),"",IF(I191=0,"",G191/I191-1))</f>
        <v/>
      </c>
      <c r="M191" s="10" t="str">
        <f aca="false">IF(B191="","",IF(COUNTIFS($A$9:A191,A191,$B$9:B191,B191)&gt;1,"Hold: duplicate invoice",IF(I191="","Hold: no PO line",IF(J191=0,"Hold: no GRN",IF(K191&gt;J191*(1+Settings!$C$5)+0.0001,"Hold: billed qty above GRN",IF(L191&gt;Settings!$C$6+0.000001,"Hold: rate above PO",IF(L191&lt;-0.000001,"Clear to pay (rate below PO)","Clear to pay")))))))</f>
        <v/>
      </c>
    </row>
    <row r="192" customFormat="false" ht="15" hidden="false" customHeight="false" outlineLevel="0" collapsed="false">
      <c r="A192" s="8"/>
      <c r="B192" s="8"/>
      <c r="C192" s="21"/>
      <c r="D192" s="8"/>
      <c r="E192" s="8"/>
      <c r="F192" s="19"/>
      <c r="G192" s="19"/>
      <c r="H192" s="20" t="str">
        <f aca="false">IF(B192="","",F192*G192)</f>
        <v/>
      </c>
      <c r="I192" s="22" t="str">
        <f aca="false">IF(B192="","",IF(COUNTIFS(PO!$A$9:$A$508,D192,PO!$B$9:$B$508,E192)=0,"",SUMIFS(PO!$E$9:$E$508,PO!$A$9:$A$508,D192,PO!$B$9:$B$508,E192)/COUNTIFS(PO!$A$9:$A$508,D192,PO!$B$9:$B$508,E192)))</f>
        <v/>
      </c>
      <c r="J192" s="22" t="str">
        <f aca="false">IF(B192="","",SUMIFS(GRN!$E$9:$E$508,GRN!$C$9:$C$508,D192,GRN!$D$9:$D$508,E192))</f>
        <v/>
      </c>
      <c r="K192" s="23" t="str">
        <f aca="false">IF(B192="","",SUMIFS($F$9:F192,$D$9:D192,D192,$E$9:E192,E192))</f>
        <v/>
      </c>
      <c r="L192" s="24" t="str">
        <f aca="false">IF(OR(B192="",I192=""),"",IF(I192=0,"",G192/I192-1))</f>
        <v/>
      </c>
      <c r="M192" s="10" t="str">
        <f aca="false">IF(B192="","",IF(COUNTIFS($A$9:A192,A192,$B$9:B192,B192)&gt;1,"Hold: duplicate invoice",IF(I192="","Hold: no PO line",IF(J192=0,"Hold: no GRN",IF(K192&gt;J192*(1+Settings!$C$5)+0.0001,"Hold: billed qty above GRN",IF(L192&gt;Settings!$C$6+0.000001,"Hold: rate above PO",IF(L192&lt;-0.000001,"Clear to pay (rate below PO)","Clear to pay")))))))</f>
        <v/>
      </c>
    </row>
    <row r="193" customFormat="false" ht="15" hidden="false" customHeight="false" outlineLevel="0" collapsed="false">
      <c r="A193" s="8"/>
      <c r="B193" s="8"/>
      <c r="C193" s="21"/>
      <c r="D193" s="8"/>
      <c r="E193" s="8"/>
      <c r="F193" s="19"/>
      <c r="G193" s="19"/>
      <c r="H193" s="20" t="str">
        <f aca="false">IF(B193="","",F193*G193)</f>
        <v/>
      </c>
      <c r="I193" s="22" t="str">
        <f aca="false">IF(B193="","",IF(COUNTIFS(PO!$A$9:$A$508,D193,PO!$B$9:$B$508,E193)=0,"",SUMIFS(PO!$E$9:$E$508,PO!$A$9:$A$508,D193,PO!$B$9:$B$508,E193)/COUNTIFS(PO!$A$9:$A$508,D193,PO!$B$9:$B$508,E193)))</f>
        <v/>
      </c>
      <c r="J193" s="22" t="str">
        <f aca="false">IF(B193="","",SUMIFS(GRN!$E$9:$E$508,GRN!$C$9:$C$508,D193,GRN!$D$9:$D$508,E193))</f>
        <v/>
      </c>
      <c r="K193" s="23" t="str">
        <f aca="false">IF(B193="","",SUMIFS($F$9:F193,$D$9:D193,D193,$E$9:E193,E193))</f>
        <v/>
      </c>
      <c r="L193" s="24" t="str">
        <f aca="false">IF(OR(B193="",I193=""),"",IF(I193=0,"",G193/I193-1))</f>
        <v/>
      </c>
      <c r="M193" s="10" t="str">
        <f aca="false">IF(B193="","",IF(COUNTIFS($A$9:A193,A193,$B$9:B193,B193)&gt;1,"Hold: duplicate invoice",IF(I193="","Hold: no PO line",IF(J193=0,"Hold: no GRN",IF(K193&gt;J193*(1+Settings!$C$5)+0.0001,"Hold: billed qty above GRN",IF(L193&gt;Settings!$C$6+0.000001,"Hold: rate above PO",IF(L193&lt;-0.000001,"Clear to pay (rate below PO)","Clear to pay")))))))</f>
        <v/>
      </c>
    </row>
    <row r="194" customFormat="false" ht="15" hidden="false" customHeight="false" outlineLevel="0" collapsed="false">
      <c r="A194" s="8"/>
      <c r="B194" s="8"/>
      <c r="C194" s="21"/>
      <c r="D194" s="8"/>
      <c r="E194" s="8"/>
      <c r="F194" s="19"/>
      <c r="G194" s="19"/>
      <c r="H194" s="20" t="str">
        <f aca="false">IF(B194="","",F194*G194)</f>
        <v/>
      </c>
      <c r="I194" s="22" t="str">
        <f aca="false">IF(B194="","",IF(COUNTIFS(PO!$A$9:$A$508,D194,PO!$B$9:$B$508,E194)=0,"",SUMIFS(PO!$E$9:$E$508,PO!$A$9:$A$508,D194,PO!$B$9:$B$508,E194)/COUNTIFS(PO!$A$9:$A$508,D194,PO!$B$9:$B$508,E194)))</f>
        <v/>
      </c>
      <c r="J194" s="22" t="str">
        <f aca="false">IF(B194="","",SUMIFS(GRN!$E$9:$E$508,GRN!$C$9:$C$508,D194,GRN!$D$9:$D$508,E194))</f>
        <v/>
      </c>
      <c r="K194" s="23" t="str">
        <f aca="false">IF(B194="","",SUMIFS($F$9:F194,$D$9:D194,D194,$E$9:E194,E194))</f>
        <v/>
      </c>
      <c r="L194" s="24" t="str">
        <f aca="false">IF(OR(B194="",I194=""),"",IF(I194=0,"",G194/I194-1))</f>
        <v/>
      </c>
      <c r="M194" s="10" t="str">
        <f aca="false">IF(B194="","",IF(COUNTIFS($A$9:A194,A194,$B$9:B194,B194)&gt;1,"Hold: duplicate invoice",IF(I194="","Hold: no PO line",IF(J194=0,"Hold: no GRN",IF(K194&gt;J194*(1+Settings!$C$5)+0.0001,"Hold: billed qty above GRN",IF(L194&gt;Settings!$C$6+0.000001,"Hold: rate above PO",IF(L194&lt;-0.000001,"Clear to pay (rate below PO)","Clear to pay")))))))</f>
        <v/>
      </c>
    </row>
    <row r="195" customFormat="false" ht="15" hidden="false" customHeight="false" outlineLevel="0" collapsed="false">
      <c r="A195" s="8"/>
      <c r="B195" s="8"/>
      <c r="C195" s="21"/>
      <c r="D195" s="8"/>
      <c r="E195" s="8"/>
      <c r="F195" s="19"/>
      <c r="G195" s="19"/>
      <c r="H195" s="20" t="str">
        <f aca="false">IF(B195="","",F195*G195)</f>
        <v/>
      </c>
      <c r="I195" s="22" t="str">
        <f aca="false">IF(B195="","",IF(COUNTIFS(PO!$A$9:$A$508,D195,PO!$B$9:$B$508,E195)=0,"",SUMIFS(PO!$E$9:$E$508,PO!$A$9:$A$508,D195,PO!$B$9:$B$508,E195)/COUNTIFS(PO!$A$9:$A$508,D195,PO!$B$9:$B$508,E195)))</f>
        <v/>
      </c>
      <c r="J195" s="22" t="str">
        <f aca="false">IF(B195="","",SUMIFS(GRN!$E$9:$E$508,GRN!$C$9:$C$508,D195,GRN!$D$9:$D$508,E195))</f>
        <v/>
      </c>
      <c r="K195" s="23" t="str">
        <f aca="false">IF(B195="","",SUMIFS($F$9:F195,$D$9:D195,D195,$E$9:E195,E195))</f>
        <v/>
      </c>
      <c r="L195" s="24" t="str">
        <f aca="false">IF(OR(B195="",I195=""),"",IF(I195=0,"",G195/I195-1))</f>
        <v/>
      </c>
      <c r="M195" s="10" t="str">
        <f aca="false">IF(B195="","",IF(COUNTIFS($A$9:A195,A195,$B$9:B195,B195)&gt;1,"Hold: duplicate invoice",IF(I195="","Hold: no PO line",IF(J195=0,"Hold: no GRN",IF(K195&gt;J195*(1+Settings!$C$5)+0.0001,"Hold: billed qty above GRN",IF(L195&gt;Settings!$C$6+0.000001,"Hold: rate above PO",IF(L195&lt;-0.000001,"Clear to pay (rate below PO)","Clear to pay")))))))</f>
        <v/>
      </c>
    </row>
    <row r="196" customFormat="false" ht="15" hidden="false" customHeight="false" outlineLevel="0" collapsed="false">
      <c r="A196" s="8"/>
      <c r="B196" s="8"/>
      <c r="C196" s="21"/>
      <c r="D196" s="8"/>
      <c r="E196" s="8"/>
      <c r="F196" s="19"/>
      <c r="G196" s="19"/>
      <c r="H196" s="20" t="str">
        <f aca="false">IF(B196="","",F196*G196)</f>
        <v/>
      </c>
      <c r="I196" s="22" t="str">
        <f aca="false">IF(B196="","",IF(COUNTIFS(PO!$A$9:$A$508,D196,PO!$B$9:$B$508,E196)=0,"",SUMIFS(PO!$E$9:$E$508,PO!$A$9:$A$508,D196,PO!$B$9:$B$508,E196)/COUNTIFS(PO!$A$9:$A$508,D196,PO!$B$9:$B$508,E196)))</f>
        <v/>
      </c>
      <c r="J196" s="22" t="str">
        <f aca="false">IF(B196="","",SUMIFS(GRN!$E$9:$E$508,GRN!$C$9:$C$508,D196,GRN!$D$9:$D$508,E196))</f>
        <v/>
      </c>
      <c r="K196" s="23" t="str">
        <f aca="false">IF(B196="","",SUMIFS($F$9:F196,$D$9:D196,D196,$E$9:E196,E196))</f>
        <v/>
      </c>
      <c r="L196" s="24" t="str">
        <f aca="false">IF(OR(B196="",I196=""),"",IF(I196=0,"",G196/I196-1))</f>
        <v/>
      </c>
      <c r="M196" s="10" t="str">
        <f aca="false">IF(B196="","",IF(COUNTIFS($A$9:A196,A196,$B$9:B196,B196)&gt;1,"Hold: duplicate invoice",IF(I196="","Hold: no PO line",IF(J196=0,"Hold: no GRN",IF(K196&gt;J196*(1+Settings!$C$5)+0.0001,"Hold: billed qty above GRN",IF(L196&gt;Settings!$C$6+0.000001,"Hold: rate above PO",IF(L196&lt;-0.000001,"Clear to pay (rate below PO)","Clear to pay")))))))</f>
        <v/>
      </c>
    </row>
    <row r="197" customFormat="false" ht="15" hidden="false" customHeight="false" outlineLevel="0" collapsed="false">
      <c r="A197" s="8"/>
      <c r="B197" s="8"/>
      <c r="C197" s="21"/>
      <c r="D197" s="8"/>
      <c r="E197" s="8"/>
      <c r="F197" s="19"/>
      <c r="G197" s="19"/>
      <c r="H197" s="20" t="str">
        <f aca="false">IF(B197="","",F197*G197)</f>
        <v/>
      </c>
      <c r="I197" s="22" t="str">
        <f aca="false">IF(B197="","",IF(COUNTIFS(PO!$A$9:$A$508,D197,PO!$B$9:$B$508,E197)=0,"",SUMIFS(PO!$E$9:$E$508,PO!$A$9:$A$508,D197,PO!$B$9:$B$508,E197)/COUNTIFS(PO!$A$9:$A$508,D197,PO!$B$9:$B$508,E197)))</f>
        <v/>
      </c>
      <c r="J197" s="22" t="str">
        <f aca="false">IF(B197="","",SUMIFS(GRN!$E$9:$E$508,GRN!$C$9:$C$508,D197,GRN!$D$9:$D$508,E197))</f>
        <v/>
      </c>
      <c r="K197" s="23" t="str">
        <f aca="false">IF(B197="","",SUMIFS($F$9:F197,$D$9:D197,D197,$E$9:E197,E197))</f>
        <v/>
      </c>
      <c r="L197" s="24" t="str">
        <f aca="false">IF(OR(B197="",I197=""),"",IF(I197=0,"",G197/I197-1))</f>
        <v/>
      </c>
      <c r="M197" s="10" t="str">
        <f aca="false">IF(B197="","",IF(COUNTIFS($A$9:A197,A197,$B$9:B197,B197)&gt;1,"Hold: duplicate invoice",IF(I197="","Hold: no PO line",IF(J197=0,"Hold: no GRN",IF(K197&gt;J197*(1+Settings!$C$5)+0.0001,"Hold: billed qty above GRN",IF(L197&gt;Settings!$C$6+0.000001,"Hold: rate above PO",IF(L197&lt;-0.000001,"Clear to pay (rate below PO)","Clear to pay")))))))</f>
        <v/>
      </c>
    </row>
    <row r="198" customFormat="false" ht="15" hidden="false" customHeight="false" outlineLevel="0" collapsed="false">
      <c r="A198" s="8"/>
      <c r="B198" s="8"/>
      <c r="C198" s="21"/>
      <c r="D198" s="8"/>
      <c r="E198" s="8"/>
      <c r="F198" s="19"/>
      <c r="G198" s="19"/>
      <c r="H198" s="20" t="str">
        <f aca="false">IF(B198="","",F198*G198)</f>
        <v/>
      </c>
      <c r="I198" s="22" t="str">
        <f aca="false">IF(B198="","",IF(COUNTIFS(PO!$A$9:$A$508,D198,PO!$B$9:$B$508,E198)=0,"",SUMIFS(PO!$E$9:$E$508,PO!$A$9:$A$508,D198,PO!$B$9:$B$508,E198)/COUNTIFS(PO!$A$9:$A$508,D198,PO!$B$9:$B$508,E198)))</f>
        <v/>
      </c>
      <c r="J198" s="22" t="str">
        <f aca="false">IF(B198="","",SUMIFS(GRN!$E$9:$E$508,GRN!$C$9:$C$508,D198,GRN!$D$9:$D$508,E198))</f>
        <v/>
      </c>
      <c r="K198" s="23" t="str">
        <f aca="false">IF(B198="","",SUMIFS($F$9:F198,$D$9:D198,D198,$E$9:E198,E198))</f>
        <v/>
      </c>
      <c r="L198" s="24" t="str">
        <f aca="false">IF(OR(B198="",I198=""),"",IF(I198=0,"",G198/I198-1))</f>
        <v/>
      </c>
      <c r="M198" s="10" t="str">
        <f aca="false">IF(B198="","",IF(COUNTIFS($A$9:A198,A198,$B$9:B198,B198)&gt;1,"Hold: duplicate invoice",IF(I198="","Hold: no PO line",IF(J198=0,"Hold: no GRN",IF(K198&gt;J198*(1+Settings!$C$5)+0.0001,"Hold: billed qty above GRN",IF(L198&gt;Settings!$C$6+0.000001,"Hold: rate above PO",IF(L198&lt;-0.000001,"Clear to pay (rate below PO)","Clear to pay")))))))</f>
        <v/>
      </c>
    </row>
    <row r="199" customFormat="false" ht="15" hidden="false" customHeight="false" outlineLevel="0" collapsed="false">
      <c r="A199" s="8"/>
      <c r="B199" s="8"/>
      <c r="C199" s="21"/>
      <c r="D199" s="8"/>
      <c r="E199" s="8"/>
      <c r="F199" s="19"/>
      <c r="G199" s="19"/>
      <c r="H199" s="20" t="str">
        <f aca="false">IF(B199="","",F199*G199)</f>
        <v/>
      </c>
      <c r="I199" s="22" t="str">
        <f aca="false">IF(B199="","",IF(COUNTIFS(PO!$A$9:$A$508,D199,PO!$B$9:$B$508,E199)=0,"",SUMIFS(PO!$E$9:$E$508,PO!$A$9:$A$508,D199,PO!$B$9:$B$508,E199)/COUNTIFS(PO!$A$9:$A$508,D199,PO!$B$9:$B$508,E199)))</f>
        <v/>
      </c>
      <c r="J199" s="22" t="str">
        <f aca="false">IF(B199="","",SUMIFS(GRN!$E$9:$E$508,GRN!$C$9:$C$508,D199,GRN!$D$9:$D$508,E199))</f>
        <v/>
      </c>
      <c r="K199" s="23" t="str">
        <f aca="false">IF(B199="","",SUMIFS($F$9:F199,$D$9:D199,D199,$E$9:E199,E199))</f>
        <v/>
      </c>
      <c r="L199" s="24" t="str">
        <f aca="false">IF(OR(B199="",I199=""),"",IF(I199=0,"",G199/I199-1))</f>
        <v/>
      </c>
      <c r="M199" s="10" t="str">
        <f aca="false">IF(B199="","",IF(COUNTIFS($A$9:A199,A199,$B$9:B199,B199)&gt;1,"Hold: duplicate invoice",IF(I199="","Hold: no PO line",IF(J199=0,"Hold: no GRN",IF(K199&gt;J199*(1+Settings!$C$5)+0.0001,"Hold: billed qty above GRN",IF(L199&gt;Settings!$C$6+0.000001,"Hold: rate above PO",IF(L199&lt;-0.000001,"Clear to pay (rate below PO)","Clear to pay")))))))</f>
        <v/>
      </c>
    </row>
    <row r="200" customFormat="false" ht="15" hidden="false" customHeight="false" outlineLevel="0" collapsed="false">
      <c r="A200" s="8"/>
      <c r="B200" s="8"/>
      <c r="C200" s="21"/>
      <c r="D200" s="8"/>
      <c r="E200" s="8"/>
      <c r="F200" s="19"/>
      <c r="G200" s="19"/>
      <c r="H200" s="20" t="str">
        <f aca="false">IF(B200="","",F200*G200)</f>
        <v/>
      </c>
      <c r="I200" s="22" t="str">
        <f aca="false">IF(B200="","",IF(COUNTIFS(PO!$A$9:$A$508,D200,PO!$B$9:$B$508,E200)=0,"",SUMIFS(PO!$E$9:$E$508,PO!$A$9:$A$508,D200,PO!$B$9:$B$508,E200)/COUNTIFS(PO!$A$9:$A$508,D200,PO!$B$9:$B$508,E200)))</f>
        <v/>
      </c>
      <c r="J200" s="22" t="str">
        <f aca="false">IF(B200="","",SUMIFS(GRN!$E$9:$E$508,GRN!$C$9:$C$508,D200,GRN!$D$9:$D$508,E200))</f>
        <v/>
      </c>
      <c r="K200" s="23" t="str">
        <f aca="false">IF(B200="","",SUMIFS($F$9:F200,$D$9:D200,D200,$E$9:E200,E200))</f>
        <v/>
      </c>
      <c r="L200" s="24" t="str">
        <f aca="false">IF(OR(B200="",I200=""),"",IF(I200=0,"",G200/I200-1))</f>
        <v/>
      </c>
      <c r="M200" s="10" t="str">
        <f aca="false">IF(B200="","",IF(COUNTIFS($A$9:A200,A200,$B$9:B200,B200)&gt;1,"Hold: duplicate invoice",IF(I200="","Hold: no PO line",IF(J200=0,"Hold: no GRN",IF(K200&gt;J200*(1+Settings!$C$5)+0.0001,"Hold: billed qty above GRN",IF(L200&gt;Settings!$C$6+0.000001,"Hold: rate above PO",IF(L200&lt;-0.000001,"Clear to pay (rate below PO)","Clear to pay")))))))</f>
        <v/>
      </c>
    </row>
    <row r="201" customFormat="false" ht="15" hidden="false" customHeight="false" outlineLevel="0" collapsed="false">
      <c r="A201" s="8"/>
      <c r="B201" s="8"/>
      <c r="C201" s="21"/>
      <c r="D201" s="8"/>
      <c r="E201" s="8"/>
      <c r="F201" s="19"/>
      <c r="G201" s="19"/>
      <c r="H201" s="20" t="str">
        <f aca="false">IF(B201="","",F201*G201)</f>
        <v/>
      </c>
      <c r="I201" s="22" t="str">
        <f aca="false">IF(B201="","",IF(COUNTIFS(PO!$A$9:$A$508,D201,PO!$B$9:$B$508,E201)=0,"",SUMIFS(PO!$E$9:$E$508,PO!$A$9:$A$508,D201,PO!$B$9:$B$508,E201)/COUNTIFS(PO!$A$9:$A$508,D201,PO!$B$9:$B$508,E201)))</f>
        <v/>
      </c>
      <c r="J201" s="22" t="str">
        <f aca="false">IF(B201="","",SUMIFS(GRN!$E$9:$E$508,GRN!$C$9:$C$508,D201,GRN!$D$9:$D$508,E201))</f>
        <v/>
      </c>
      <c r="K201" s="23" t="str">
        <f aca="false">IF(B201="","",SUMIFS($F$9:F201,$D$9:D201,D201,$E$9:E201,E201))</f>
        <v/>
      </c>
      <c r="L201" s="24" t="str">
        <f aca="false">IF(OR(B201="",I201=""),"",IF(I201=0,"",G201/I201-1))</f>
        <v/>
      </c>
      <c r="M201" s="10" t="str">
        <f aca="false">IF(B201="","",IF(COUNTIFS($A$9:A201,A201,$B$9:B201,B201)&gt;1,"Hold: duplicate invoice",IF(I201="","Hold: no PO line",IF(J201=0,"Hold: no GRN",IF(K201&gt;J201*(1+Settings!$C$5)+0.0001,"Hold: billed qty above GRN",IF(L201&gt;Settings!$C$6+0.000001,"Hold: rate above PO",IF(L201&lt;-0.000001,"Clear to pay (rate below PO)","Clear to pay")))))))</f>
        <v/>
      </c>
    </row>
    <row r="202" customFormat="false" ht="15" hidden="false" customHeight="false" outlineLevel="0" collapsed="false">
      <c r="A202" s="8"/>
      <c r="B202" s="8"/>
      <c r="C202" s="21"/>
      <c r="D202" s="8"/>
      <c r="E202" s="8"/>
      <c r="F202" s="19"/>
      <c r="G202" s="19"/>
      <c r="H202" s="20" t="str">
        <f aca="false">IF(B202="","",F202*G202)</f>
        <v/>
      </c>
      <c r="I202" s="22" t="str">
        <f aca="false">IF(B202="","",IF(COUNTIFS(PO!$A$9:$A$508,D202,PO!$B$9:$B$508,E202)=0,"",SUMIFS(PO!$E$9:$E$508,PO!$A$9:$A$508,D202,PO!$B$9:$B$508,E202)/COUNTIFS(PO!$A$9:$A$508,D202,PO!$B$9:$B$508,E202)))</f>
        <v/>
      </c>
      <c r="J202" s="22" t="str">
        <f aca="false">IF(B202="","",SUMIFS(GRN!$E$9:$E$508,GRN!$C$9:$C$508,D202,GRN!$D$9:$D$508,E202))</f>
        <v/>
      </c>
      <c r="K202" s="23" t="str">
        <f aca="false">IF(B202="","",SUMIFS($F$9:F202,$D$9:D202,D202,$E$9:E202,E202))</f>
        <v/>
      </c>
      <c r="L202" s="24" t="str">
        <f aca="false">IF(OR(B202="",I202=""),"",IF(I202=0,"",G202/I202-1))</f>
        <v/>
      </c>
      <c r="M202" s="10" t="str">
        <f aca="false">IF(B202="","",IF(COUNTIFS($A$9:A202,A202,$B$9:B202,B202)&gt;1,"Hold: duplicate invoice",IF(I202="","Hold: no PO line",IF(J202=0,"Hold: no GRN",IF(K202&gt;J202*(1+Settings!$C$5)+0.0001,"Hold: billed qty above GRN",IF(L202&gt;Settings!$C$6+0.000001,"Hold: rate above PO",IF(L202&lt;-0.000001,"Clear to pay (rate below PO)","Clear to pay")))))))</f>
        <v/>
      </c>
    </row>
    <row r="203" customFormat="false" ht="15" hidden="false" customHeight="false" outlineLevel="0" collapsed="false">
      <c r="A203" s="8"/>
      <c r="B203" s="8"/>
      <c r="C203" s="21"/>
      <c r="D203" s="8"/>
      <c r="E203" s="8"/>
      <c r="F203" s="19"/>
      <c r="G203" s="19"/>
      <c r="H203" s="20" t="str">
        <f aca="false">IF(B203="","",F203*G203)</f>
        <v/>
      </c>
      <c r="I203" s="22" t="str">
        <f aca="false">IF(B203="","",IF(COUNTIFS(PO!$A$9:$A$508,D203,PO!$B$9:$B$508,E203)=0,"",SUMIFS(PO!$E$9:$E$508,PO!$A$9:$A$508,D203,PO!$B$9:$B$508,E203)/COUNTIFS(PO!$A$9:$A$508,D203,PO!$B$9:$B$508,E203)))</f>
        <v/>
      </c>
      <c r="J203" s="22" t="str">
        <f aca="false">IF(B203="","",SUMIFS(GRN!$E$9:$E$508,GRN!$C$9:$C$508,D203,GRN!$D$9:$D$508,E203))</f>
        <v/>
      </c>
      <c r="K203" s="23" t="str">
        <f aca="false">IF(B203="","",SUMIFS($F$9:F203,$D$9:D203,D203,$E$9:E203,E203))</f>
        <v/>
      </c>
      <c r="L203" s="24" t="str">
        <f aca="false">IF(OR(B203="",I203=""),"",IF(I203=0,"",G203/I203-1))</f>
        <v/>
      </c>
      <c r="M203" s="10" t="str">
        <f aca="false">IF(B203="","",IF(COUNTIFS($A$9:A203,A203,$B$9:B203,B203)&gt;1,"Hold: duplicate invoice",IF(I203="","Hold: no PO line",IF(J203=0,"Hold: no GRN",IF(K203&gt;J203*(1+Settings!$C$5)+0.0001,"Hold: billed qty above GRN",IF(L203&gt;Settings!$C$6+0.000001,"Hold: rate above PO",IF(L203&lt;-0.000001,"Clear to pay (rate below PO)","Clear to pay")))))))</f>
        <v/>
      </c>
    </row>
    <row r="204" customFormat="false" ht="15" hidden="false" customHeight="false" outlineLevel="0" collapsed="false">
      <c r="A204" s="8"/>
      <c r="B204" s="8"/>
      <c r="C204" s="21"/>
      <c r="D204" s="8"/>
      <c r="E204" s="8"/>
      <c r="F204" s="19"/>
      <c r="G204" s="19"/>
      <c r="H204" s="20" t="str">
        <f aca="false">IF(B204="","",F204*G204)</f>
        <v/>
      </c>
      <c r="I204" s="22" t="str">
        <f aca="false">IF(B204="","",IF(COUNTIFS(PO!$A$9:$A$508,D204,PO!$B$9:$B$508,E204)=0,"",SUMIFS(PO!$E$9:$E$508,PO!$A$9:$A$508,D204,PO!$B$9:$B$508,E204)/COUNTIFS(PO!$A$9:$A$508,D204,PO!$B$9:$B$508,E204)))</f>
        <v/>
      </c>
      <c r="J204" s="22" t="str">
        <f aca="false">IF(B204="","",SUMIFS(GRN!$E$9:$E$508,GRN!$C$9:$C$508,D204,GRN!$D$9:$D$508,E204))</f>
        <v/>
      </c>
      <c r="K204" s="23" t="str">
        <f aca="false">IF(B204="","",SUMIFS($F$9:F204,$D$9:D204,D204,$E$9:E204,E204))</f>
        <v/>
      </c>
      <c r="L204" s="24" t="str">
        <f aca="false">IF(OR(B204="",I204=""),"",IF(I204=0,"",G204/I204-1))</f>
        <v/>
      </c>
      <c r="M204" s="10" t="str">
        <f aca="false">IF(B204="","",IF(COUNTIFS($A$9:A204,A204,$B$9:B204,B204)&gt;1,"Hold: duplicate invoice",IF(I204="","Hold: no PO line",IF(J204=0,"Hold: no GRN",IF(K204&gt;J204*(1+Settings!$C$5)+0.0001,"Hold: billed qty above GRN",IF(L204&gt;Settings!$C$6+0.000001,"Hold: rate above PO",IF(L204&lt;-0.000001,"Clear to pay (rate below PO)","Clear to pay")))))))</f>
        <v/>
      </c>
    </row>
    <row r="205" customFormat="false" ht="15" hidden="false" customHeight="false" outlineLevel="0" collapsed="false">
      <c r="A205" s="8"/>
      <c r="B205" s="8"/>
      <c r="C205" s="21"/>
      <c r="D205" s="8"/>
      <c r="E205" s="8"/>
      <c r="F205" s="19"/>
      <c r="G205" s="19"/>
      <c r="H205" s="20" t="str">
        <f aca="false">IF(B205="","",F205*G205)</f>
        <v/>
      </c>
      <c r="I205" s="22" t="str">
        <f aca="false">IF(B205="","",IF(COUNTIFS(PO!$A$9:$A$508,D205,PO!$B$9:$B$508,E205)=0,"",SUMIFS(PO!$E$9:$E$508,PO!$A$9:$A$508,D205,PO!$B$9:$B$508,E205)/COUNTIFS(PO!$A$9:$A$508,D205,PO!$B$9:$B$508,E205)))</f>
        <v/>
      </c>
      <c r="J205" s="22" t="str">
        <f aca="false">IF(B205="","",SUMIFS(GRN!$E$9:$E$508,GRN!$C$9:$C$508,D205,GRN!$D$9:$D$508,E205))</f>
        <v/>
      </c>
      <c r="K205" s="23" t="str">
        <f aca="false">IF(B205="","",SUMIFS($F$9:F205,$D$9:D205,D205,$E$9:E205,E205))</f>
        <v/>
      </c>
      <c r="L205" s="24" t="str">
        <f aca="false">IF(OR(B205="",I205=""),"",IF(I205=0,"",G205/I205-1))</f>
        <v/>
      </c>
      <c r="M205" s="10" t="str">
        <f aca="false">IF(B205="","",IF(COUNTIFS($A$9:A205,A205,$B$9:B205,B205)&gt;1,"Hold: duplicate invoice",IF(I205="","Hold: no PO line",IF(J205=0,"Hold: no GRN",IF(K205&gt;J205*(1+Settings!$C$5)+0.0001,"Hold: billed qty above GRN",IF(L205&gt;Settings!$C$6+0.000001,"Hold: rate above PO",IF(L205&lt;-0.000001,"Clear to pay (rate below PO)","Clear to pay")))))))</f>
        <v/>
      </c>
    </row>
    <row r="206" customFormat="false" ht="15" hidden="false" customHeight="false" outlineLevel="0" collapsed="false">
      <c r="A206" s="8"/>
      <c r="B206" s="8"/>
      <c r="C206" s="21"/>
      <c r="D206" s="8"/>
      <c r="E206" s="8"/>
      <c r="F206" s="19"/>
      <c r="G206" s="19"/>
      <c r="H206" s="20" t="str">
        <f aca="false">IF(B206="","",F206*G206)</f>
        <v/>
      </c>
      <c r="I206" s="22" t="str">
        <f aca="false">IF(B206="","",IF(COUNTIFS(PO!$A$9:$A$508,D206,PO!$B$9:$B$508,E206)=0,"",SUMIFS(PO!$E$9:$E$508,PO!$A$9:$A$508,D206,PO!$B$9:$B$508,E206)/COUNTIFS(PO!$A$9:$A$508,D206,PO!$B$9:$B$508,E206)))</f>
        <v/>
      </c>
      <c r="J206" s="22" t="str">
        <f aca="false">IF(B206="","",SUMIFS(GRN!$E$9:$E$508,GRN!$C$9:$C$508,D206,GRN!$D$9:$D$508,E206))</f>
        <v/>
      </c>
      <c r="K206" s="23" t="str">
        <f aca="false">IF(B206="","",SUMIFS($F$9:F206,$D$9:D206,D206,$E$9:E206,E206))</f>
        <v/>
      </c>
      <c r="L206" s="24" t="str">
        <f aca="false">IF(OR(B206="",I206=""),"",IF(I206=0,"",G206/I206-1))</f>
        <v/>
      </c>
      <c r="M206" s="10" t="str">
        <f aca="false">IF(B206="","",IF(COUNTIFS($A$9:A206,A206,$B$9:B206,B206)&gt;1,"Hold: duplicate invoice",IF(I206="","Hold: no PO line",IF(J206=0,"Hold: no GRN",IF(K206&gt;J206*(1+Settings!$C$5)+0.0001,"Hold: billed qty above GRN",IF(L206&gt;Settings!$C$6+0.000001,"Hold: rate above PO",IF(L206&lt;-0.000001,"Clear to pay (rate below PO)","Clear to pay")))))))</f>
        <v/>
      </c>
    </row>
    <row r="207" customFormat="false" ht="15" hidden="false" customHeight="false" outlineLevel="0" collapsed="false">
      <c r="A207" s="8"/>
      <c r="B207" s="8"/>
      <c r="C207" s="21"/>
      <c r="D207" s="8"/>
      <c r="E207" s="8"/>
      <c r="F207" s="19"/>
      <c r="G207" s="19"/>
      <c r="H207" s="20" t="str">
        <f aca="false">IF(B207="","",F207*G207)</f>
        <v/>
      </c>
      <c r="I207" s="22" t="str">
        <f aca="false">IF(B207="","",IF(COUNTIFS(PO!$A$9:$A$508,D207,PO!$B$9:$B$508,E207)=0,"",SUMIFS(PO!$E$9:$E$508,PO!$A$9:$A$508,D207,PO!$B$9:$B$508,E207)/COUNTIFS(PO!$A$9:$A$508,D207,PO!$B$9:$B$508,E207)))</f>
        <v/>
      </c>
      <c r="J207" s="22" t="str">
        <f aca="false">IF(B207="","",SUMIFS(GRN!$E$9:$E$508,GRN!$C$9:$C$508,D207,GRN!$D$9:$D$508,E207))</f>
        <v/>
      </c>
      <c r="K207" s="23" t="str">
        <f aca="false">IF(B207="","",SUMIFS($F$9:F207,$D$9:D207,D207,$E$9:E207,E207))</f>
        <v/>
      </c>
      <c r="L207" s="24" t="str">
        <f aca="false">IF(OR(B207="",I207=""),"",IF(I207=0,"",G207/I207-1))</f>
        <v/>
      </c>
      <c r="M207" s="10" t="str">
        <f aca="false">IF(B207="","",IF(COUNTIFS($A$9:A207,A207,$B$9:B207,B207)&gt;1,"Hold: duplicate invoice",IF(I207="","Hold: no PO line",IF(J207=0,"Hold: no GRN",IF(K207&gt;J207*(1+Settings!$C$5)+0.0001,"Hold: billed qty above GRN",IF(L207&gt;Settings!$C$6+0.000001,"Hold: rate above PO",IF(L207&lt;-0.000001,"Clear to pay (rate below PO)","Clear to pay")))))))</f>
        <v/>
      </c>
    </row>
    <row r="208" customFormat="false" ht="15" hidden="false" customHeight="false" outlineLevel="0" collapsed="false">
      <c r="A208" s="8"/>
      <c r="B208" s="8"/>
      <c r="C208" s="21"/>
      <c r="D208" s="8"/>
      <c r="E208" s="8"/>
      <c r="F208" s="19"/>
      <c r="G208" s="19"/>
      <c r="H208" s="20" t="str">
        <f aca="false">IF(B208="","",F208*G208)</f>
        <v/>
      </c>
      <c r="I208" s="22" t="str">
        <f aca="false">IF(B208="","",IF(COUNTIFS(PO!$A$9:$A$508,D208,PO!$B$9:$B$508,E208)=0,"",SUMIFS(PO!$E$9:$E$508,PO!$A$9:$A$508,D208,PO!$B$9:$B$508,E208)/COUNTIFS(PO!$A$9:$A$508,D208,PO!$B$9:$B$508,E208)))</f>
        <v/>
      </c>
      <c r="J208" s="22" t="str">
        <f aca="false">IF(B208="","",SUMIFS(GRN!$E$9:$E$508,GRN!$C$9:$C$508,D208,GRN!$D$9:$D$508,E208))</f>
        <v/>
      </c>
      <c r="K208" s="23" t="str">
        <f aca="false">IF(B208="","",SUMIFS($F$9:F208,$D$9:D208,D208,$E$9:E208,E208))</f>
        <v/>
      </c>
      <c r="L208" s="24" t="str">
        <f aca="false">IF(OR(B208="",I208=""),"",IF(I208=0,"",G208/I208-1))</f>
        <v/>
      </c>
      <c r="M208" s="10" t="str">
        <f aca="false">IF(B208="","",IF(COUNTIFS($A$9:A208,A208,$B$9:B208,B208)&gt;1,"Hold: duplicate invoice",IF(I208="","Hold: no PO line",IF(J208=0,"Hold: no GRN",IF(K208&gt;J208*(1+Settings!$C$5)+0.0001,"Hold: billed qty above GRN",IF(L208&gt;Settings!$C$6+0.000001,"Hold: rate above PO",IF(L208&lt;-0.000001,"Clear to pay (rate below PO)","Clear to pay")))))))</f>
        <v/>
      </c>
    </row>
    <row r="209" customFormat="false" ht="15" hidden="false" customHeight="false" outlineLevel="0" collapsed="false">
      <c r="A209" s="8"/>
      <c r="B209" s="8"/>
      <c r="C209" s="21"/>
      <c r="D209" s="8"/>
      <c r="E209" s="8"/>
      <c r="F209" s="19"/>
      <c r="G209" s="19"/>
      <c r="H209" s="20" t="str">
        <f aca="false">IF(B209="","",F209*G209)</f>
        <v/>
      </c>
      <c r="I209" s="22" t="str">
        <f aca="false">IF(B209="","",IF(COUNTIFS(PO!$A$9:$A$508,D209,PO!$B$9:$B$508,E209)=0,"",SUMIFS(PO!$E$9:$E$508,PO!$A$9:$A$508,D209,PO!$B$9:$B$508,E209)/COUNTIFS(PO!$A$9:$A$508,D209,PO!$B$9:$B$508,E209)))</f>
        <v/>
      </c>
      <c r="J209" s="22" t="str">
        <f aca="false">IF(B209="","",SUMIFS(GRN!$E$9:$E$508,GRN!$C$9:$C$508,D209,GRN!$D$9:$D$508,E209))</f>
        <v/>
      </c>
      <c r="K209" s="23" t="str">
        <f aca="false">IF(B209="","",SUMIFS($F$9:F209,$D$9:D209,D209,$E$9:E209,E209))</f>
        <v/>
      </c>
      <c r="L209" s="24" t="str">
        <f aca="false">IF(OR(B209="",I209=""),"",IF(I209=0,"",G209/I209-1))</f>
        <v/>
      </c>
      <c r="M209" s="10" t="str">
        <f aca="false">IF(B209="","",IF(COUNTIFS($A$9:A209,A209,$B$9:B209,B209)&gt;1,"Hold: duplicate invoice",IF(I209="","Hold: no PO line",IF(J209=0,"Hold: no GRN",IF(K209&gt;J209*(1+Settings!$C$5)+0.0001,"Hold: billed qty above GRN",IF(L209&gt;Settings!$C$6+0.000001,"Hold: rate above PO",IF(L209&lt;-0.000001,"Clear to pay (rate below PO)","Clear to pay")))))))</f>
        <v/>
      </c>
    </row>
    <row r="210" customFormat="false" ht="15" hidden="false" customHeight="false" outlineLevel="0" collapsed="false">
      <c r="A210" s="8"/>
      <c r="B210" s="8"/>
      <c r="C210" s="21"/>
      <c r="D210" s="8"/>
      <c r="E210" s="8"/>
      <c r="F210" s="19"/>
      <c r="G210" s="19"/>
      <c r="H210" s="20" t="str">
        <f aca="false">IF(B210="","",F210*G210)</f>
        <v/>
      </c>
      <c r="I210" s="22" t="str">
        <f aca="false">IF(B210="","",IF(COUNTIFS(PO!$A$9:$A$508,D210,PO!$B$9:$B$508,E210)=0,"",SUMIFS(PO!$E$9:$E$508,PO!$A$9:$A$508,D210,PO!$B$9:$B$508,E210)/COUNTIFS(PO!$A$9:$A$508,D210,PO!$B$9:$B$508,E210)))</f>
        <v/>
      </c>
      <c r="J210" s="22" t="str">
        <f aca="false">IF(B210="","",SUMIFS(GRN!$E$9:$E$508,GRN!$C$9:$C$508,D210,GRN!$D$9:$D$508,E210))</f>
        <v/>
      </c>
      <c r="K210" s="23" t="str">
        <f aca="false">IF(B210="","",SUMIFS($F$9:F210,$D$9:D210,D210,$E$9:E210,E210))</f>
        <v/>
      </c>
      <c r="L210" s="24" t="str">
        <f aca="false">IF(OR(B210="",I210=""),"",IF(I210=0,"",G210/I210-1))</f>
        <v/>
      </c>
      <c r="M210" s="10" t="str">
        <f aca="false">IF(B210="","",IF(COUNTIFS($A$9:A210,A210,$B$9:B210,B210)&gt;1,"Hold: duplicate invoice",IF(I210="","Hold: no PO line",IF(J210=0,"Hold: no GRN",IF(K210&gt;J210*(1+Settings!$C$5)+0.0001,"Hold: billed qty above GRN",IF(L210&gt;Settings!$C$6+0.000001,"Hold: rate above PO",IF(L210&lt;-0.000001,"Clear to pay (rate below PO)","Clear to pay")))))))</f>
        <v/>
      </c>
    </row>
    <row r="211" customFormat="false" ht="15" hidden="false" customHeight="false" outlineLevel="0" collapsed="false">
      <c r="A211" s="8"/>
      <c r="B211" s="8"/>
      <c r="C211" s="21"/>
      <c r="D211" s="8"/>
      <c r="E211" s="8"/>
      <c r="F211" s="19"/>
      <c r="G211" s="19"/>
      <c r="H211" s="20" t="str">
        <f aca="false">IF(B211="","",F211*G211)</f>
        <v/>
      </c>
      <c r="I211" s="22" t="str">
        <f aca="false">IF(B211="","",IF(COUNTIFS(PO!$A$9:$A$508,D211,PO!$B$9:$B$508,E211)=0,"",SUMIFS(PO!$E$9:$E$508,PO!$A$9:$A$508,D211,PO!$B$9:$B$508,E211)/COUNTIFS(PO!$A$9:$A$508,D211,PO!$B$9:$B$508,E211)))</f>
        <v/>
      </c>
      <c r="J211" s="22" t="str">
        <f aca="false">IF(B211="","",SUMIFS(GRN!$E$9:$E$508,GRN!$C$9:$C$508,D211,GRN!$D$9:$D$508,E211))</f>
        <v/>
      </c>
      <c r="K211" s="23" t="str">
        <f aca="false">IF(B211="","",SUMIFS($F$9:F211,$D$9:D211,D211,$E$9:E211,E211))</f>
        <v/>
      </c>
      <c r="L211" s="24" t="str">
        <f aca="false">IF(OR(B211="",I211=""),"",IF(I211=0,"",G211/I211-1))</f>
        <v/>
      </c>
      <c r="M211" s="10" t="str">
        <f aca="false">IF(B211="","",IF(COUNTIFS($A$9:A211,A211,$B$9:B211,B211)&gt;1,"Hold: duplicate invoice",IF(I211="","Hold: no PO line",IF(J211=0,"Hold: no GRN",IF(K211&gt;J211*(1+Settings!$C$5)+0.0001,"Hold: billed qty above GRN",IF(L211&gt;Settings!$C$6+0.000001,"Hold: rate above PO",IF(L211&lt;-0.000001,"Clear to pay (rate below PO)","Clear to pay")))))))</f>
        <v/>
      </c>
    </row>
    <row r="212" customFormat="false" ht="15" hidden="false" customHeight="false" outlineLevel="0" collapsed="false">
      <c r="A212" s="8"/>
      <c r="B212" s="8"/>
      <c r="C212" s="21"/>
      <c r="D212" s="8"/>
      <c r="E212" s="8"/>
      <c r="F212" s="19"/>
      <c r="G212" s="19"/>
      <c r="H212" s="20" t="str">
        <f aca="false">IF(B212="","",F212*G212)</f>
        <v/>
      </c>
      <c r="I212" s="22" t="str">
        <f aca="false">IF(B212="","",IF(COUNTIFS(PO!$A$9:$A$508,D212,PO!$B$9:$B$508,E212)=0,"",SUMIFS(PO!$E$9:$E$508,PO!$A$9:$A$508,D212,PO!$B$9:$B$508,E212)/COUNTIFS(PO!$A$9:$A$508,D212,PO!$B$9:$B$508,E212)))</f>
        <v/>
      </c>
      <c r="J212" s="22" t="str">
        <f aca="false">IF(B212="","",SUMIFS(GRN!$E$9:$E$508,GRN!$C$9:$C$508,D212,GRN!$D$9:$D$508,E212))</f>
        <v/>
      </c>
      <c r="K212" s="23" t="str">
        <f aca="false">IF(B212="","",SUMIFS($F$9:F212,$D$9:D212,D212,$E$9:E212,E212))</f>
        <v/>
      </c>
      <c r="L212" s="24" t="str">
        <f aca="false">IF(OR(B212="",I212=""),"",IF(I212=0,"",G212/I212-1))</f>
        <v/>
      </c>
      <c r="M212" s="10" t="str">
        <f aca="false">IF(B212="","",IF(COUNTIFS($A$9:A212,A212,$B$9:B212,B212)&gt;1,"Hold: duplicate invoice",IF(I212="","Hold: no PO line",IF(J212=0,"Hold: no GRN",IF(K212&gt;J212*(1+Settings!$C$5)+0.0001,"Hold: billed qty above GRN",IF(L212&gt;Settings!$C$6+0.000001,"Hold: rate above PO",IF(L212&lt;-0.000001,"Clear to pay (rate below PO)","Clear to pay")))))))</f>
        <v/>
      </c>
    </row>
    <row r="213" customFormat="false" ht="15" hidden="false" customHeight="false" outlineLevel="0" collapsed="false">
      <c r="A213" s="8"/>
      <c r="B213" s="8"/>
      <c r="C213" s="21"/>
      <c r="D213" s="8"/>
      <c r="E213" s="8"/>
      <c r="F213" s="19"/>
      <c r="G213" s="19"/>
      <c r="H213" s="20" t="str">
        <f aca="false">IF(B213="","",F213*G213)</f>
        <v/>
      </c>
      <c r="I213" s="22" t="str">
        <f aca="false">IF(B213="","",IF(COUNTIFS(PO!$A$9:$A$508,D213,PO!$B$9:$B$508,E213)=0,"",SUMIFS(PO!$E$9:$E$508,PO!$A$9:$A$508,D213,PO!$B$9:$B$508,E213)/COUNTIFS(PO!$A$9:$A$508,D213,PO!$B$9:$B$508,E213)))</f>
        <v/>
      </c>
      <c r="J213" s="22" t="str">
        <f aca="false">IF(B213="","",SUMIFS(GRN!$E$9:$E$508,GRN!$C$9:$C$508,D213,GRN!$D$9:$D$508,E213))</f>
        <v/>
      </c>
      <c r="K213" s="23" t="str">
        <f aca="false">IF(B213="","",SUMIFS($F$9:F213,$D$9:D213,D213,$E$9:E213,E213))</f>
        <v/>
      </c>
      <c r="L213" s="24" t="str">
        <f aca="false">IF(OR(B213="",I213=""),"",IF(I213=0,"",G213/I213-1))</f>
        <v/>
      </c>
      <c r="M213" s="10" t="str">
        <f aca="false">IF(B213="","",IF(COUNTIFS($A$9:A213,A213,$B$9:B213,B213)&gt;1,"Hold: duplicate invoice",IF(I213="","Hold: no PO line",IF(J213=0,"Hold: no GRN",IF(K213&gt;J213*(1+Settings!$C$5)+0.0001,"Hold: billed qty above GRN",IF(L213&gt;Settings!$C$6+0.000001,"Hold: rate above PO",IF(L213&lt;-0.000001,"Clear to pay (rate below PO)","Clear to pay")))))))</f>
        <v/>
      </c>
    </row>
    <row r="214" customFormat="false" ht="15" hidden="false" customHeight="false" outlineLevel="0" collapsed="false">
      <c r="A214" s="8"/>
      <c r="B214" s="8"/>
      <c r="C214" s="21"/>
      <c r="D214" s="8"/>
      <c r="E214" s="8"/>
      <c r="F214" s="19"/>
      <c r="G214" s="19"/>
      <c r="H214" s="20" t="str">
        <f aca="false">IF(B214="","",F214*G214)</f>
        <v/>
      </c>
      <c r="I214" s="22" t="str">
        <f aca="false">IF(B214="","",IF(COUNTIFS(PO!$A$9:$A$508,D214,PO!$B$9:$B$508,E214)=0,"",SUMIFS(PO!$E$9:$E$508,PO!$A$9:$A$508,D214,PO!$B$9:$B$508,E214)/COUNTIFS(PO!$A$9:$A$508,D214,PO!$B$9:$B$508,E214)))</f>
        <v/>
      </c>
      <c r="J214" s="22" t="str">
        <f aca="false">IF(B214="","",SUMIFS(GRN!$E$9:$E$508,GRN!$C$9:$C$508,D214,GRN!$D$9:$D$508,E214))</f>
        <v/>
      </c>
      <c r="K214" s="23" t="str">
        <f aca="false">IF(B214="","",SUMIFS($F$9:F214,$D$9:D214,D214,$E$9:E214,E214))</f>
        <v/>
      </c>
      <c r="L214" s="24" t="str">
        <f aca="false">IF(OR(B214="",I214=""),"",IF(I214=0,"",G214/I214-1))</f>
        <v/>
      </c>
      <c r="M214" s="10" t="str">
        <f aca="false">IF(B214="","",IF(COUNTIFS($A$9:A214,A214,$B$9:B214,B214)&gt;1,"Hold: duplicate invoice",IF(I214="","Hold: no PO line",IF(J214=0,"Hold: no GRN",IF(K214&gt;J214*(1+Settings!$C$5)+0.0001,"Hold: billed qty above GRN",IF(L214&gt;Settings!$C$6+0.000001,"Hold: rate above PO",IF(L214&lt;-0.000001,"Clear to pay (rate below PO)","Clear to pay")))))))</f>
        <v/>
      </c>
    </row>
    <row r="215" customFormat="false" ht="15" hidden="false" customHeight="false" outlineLevel="0" collapsed="false">
      <c r="A215" s="8"/>
      <c r="B215" s="8"/>
      <c r="C215" s="21"/>
      <c r="D215" s="8"/>
      <c r="E215" s="8"/>
      <c r="F215" s="19"/>
      <c r="G215" s="19"/>
      <c r="H215" s="20" t="str">
        <f aca="false">IF(B215="","",F215*G215)</f>
        <v/>
      </c>
      <c r="I215" s="22" t="str">
        <f aca="false">IF(B215="","",IF(COUNTIFS(PO!$A$9:$A$508,D215,PO!$B$9:$B$508,E215)=0,"",SUMIFS(PO!$E$9:$E$508,PO!$A$9:$A$508,D215,PO!$B$9:$B$508,E215)/COUNTIFS(PO!$A$9:$A$508,D215,PO!$B$9:$B$508,E215)))</f>
        <v/>
      </c>
      <c r="J215" s="22" t="str">
        <f aca="false">IF(B215="","",SUMIFS(GRN!$E$9:$E$508,GRN!$C$9:$C$508,D215,GRN!$D$9:$D$508,E215))</f>
        <v/>
      </c>
      <c r="K215" s="23" t="str">
        <f aca="false">IF(B215="","",SUMIFS($F$9:F215,$D$9:D215,D215,$E$9:E215,E215))</f>
        <v/>
      </c>
      <c r="L215" s="24" t="str">
        <f aca="false">IF(OR(B215="",I215=""),"",IF(I215=0,"",G215/I215-1))</f>
        <v/>
      </c>
      <c r="M215" s="10" t="str">
        <f aca="false">IF(B215="","",IF(COUNTIFS($A$9:A215,A215,$B$9:B215,B215)&gt;1,"Hold: duplicate invoice",IF(I215="","Hold: no PO line",IF(J215=0,"Hold: no GRN",IF(K215&gt;J215*(1+Settings!$C$5)+0.0001,"Hold: billed qty above GRN",IF(L215&gt;Settings!$C$6+0.000001,"Hold: rate above PO",IF(L215&lt;-0.000001,"Clear to pay (rate below PO)","Clear to pay")))))))</f>
        <v/>
      </c>
    </row>
    <row r="216" customFormat="false" ht="15" hidden="false" customHeight="false" outlineLevel="0" collapsed="false">
      <c r="A216" s="8"/>
      <c r="B216" s="8"/>
      <c r="C216" s="21"/>
      <c r="D216" s="8"/>
      <c r="E216" s="8"/>
      <c r="F216" s="19"/>
      <c r="G216" s="19"/>
      <c r="H216" s="20" t="str">
        <f aca="false">IF(B216="","",F216*G216)</f>
        <v/>
      </c>
      <c r="I216" s="22" t="str">
        <f aca="false">IF(B216="","",IF(COUNTIFS(PO!$A$9:$A$508,D216,PO!$B$9:$B$508,E216)=0,"",SUMIFS(PO!$E$9:$E$508,PO!$A$9:$A$508,D216,PO!$B$9:$B$508,E216)/COUNTIFS(PO!$A$9:$A$508,D216,PO!$B$9:$B$508,E216)))</f>
        <v/>
      </c>
      <c r="J216" s="22" t="str">
        <f aca="false">IF(B216="","",SUMIFS(GRN!$E$9:$E$508,GRN!$C$9:$C$508,D216,GRN!$D$9:$D$508,E216))</f>
        <v/>
      </c>
      <c r="K216" s="23" t="str">
        <f aca="false">IF(B216="","",SUMIFS($F$9:F216,$D$9:D216,D216,$E$9:E216,E216))</f>
        <v/>
      </c>
      <c r="L216" s="24" t="str">
        <f aca="false">IF(OR(B216="",I216=""),"",IF(I216=0,"",G216/I216-1))</f>
        <v/>
      </c>
      <c r="M216" s="10" t="str">
        <f aca="false">IF(B216="","",IF(COUNTIFS($A$9:A216,A216,$B$9:B216,B216)&gt;1,"Hold: duplicate invoice",IF(I216="","Hold: no PO line",IF(J216=0,"Hold: no GRN",IF(K216&gt;J216*(1+Settings!$C$5)+0.0001,"Hold: billed qty above GRN",IF(L216&gt;Settings!$C$6+0.000001,"Hold: rate above PO",IF(L216&lt;-0.000001,"Clear to pay (rate below PO)","Clear to pay")))))))</f>
        <v/>
      </c>
    </row>
    <row r="217" customFormat="false" ht="15" hidden="false" customHeight="false" outlineLevel="0" collapsed="false">
      <c r="A217" s="8"/>
      <c r="B217" s="8"/>
      <c r="C217" s="21"/>
      <c r="D217" s="8"/>
      <c r="E217" s="8"/>
      <c r="F217" s="19"/>
      <c r="G217" s="19"/>
      <c r="H217" s="20" t="str">
        <f aca="false">IF(B217="","",F217*G217)</f>
        <v/>
      </c>
      <c r="I217" s="22" t="str">
        <f aca="false">IF(B217="","",IF(COUNTIFS(PO!$A$9:$A$508,D217,PO!$B$9:$B$508,E217)=0,"",SUMIFS(PO!$E$9:$E$508,PO!$A$9:$A$508,D217,PO!$B$9:$B$508,E217)/COUNTIFS(PO!$A$9:$A$508,D217,PO!$B$9:$B$508,E217)))</f>
        <v/>
      </c>
      <c r="J217" s="22" t="str">
        <f aca="false">IF(B217="","",SUMIFS(GRN!$E$9:$E$508,GRN!$C$9:$C$508,D217,GRN!$D$9:$D$508,E217))</f>
        <v/>
      </c>
      <c r="K217" s="23" t="str">
        <f aca="false">IF(B217="","",SUMIFS($F$9:F217,$D$9:D217,D217,$E$9:E217,E217))</f>
        <v/>
      </c>
      <c r="L217" s="24" t="str">
        <f aca="false">IF(OR(B217="",I217=""),"",IF(I217=0,"",G217/I217-1))</f>
        <v/>
      </c>
      <c r="M217" s="10" t="str">
        <f aca="false">IF(B217="","",IF(COUNTIFS($A$9:A217,A217,$B$9:B217,B217)&gt;1,"Hold: duplicate invoice",IF(I217="","Hold: no PO line",IF(J217=0,"Hold: no GRN",IF(K217&gt;J217*(1+Settings!$C$5)+0.0001,"Hold: billed qty above GRN",IF(L217&gt;Settings!$C$6+0.000001,"Hold: rate above PO",IF(L217&lt;-0.000001,"Clear to pay (rate below PO)","Clear to pay")))))))</f>
        <v/>
      </c>
    </row>
    <row r="218" customFormat="false" ht="15" hidden="false" customHeight="false" outlineLevel="0" collapsed="false">
      <c r="A218" s="8"/>
      <c r="B218" s="8"/>
      <c r="C218" s="21"/>
      <c r="D218" s="8"/>
      <c r="E218" s="8"/>
      <c r="F218" s="19"/>
      <c r="G218" s="19"/>
      <c r="H218" s="20" t="str">
        <f aca="false">IF(B218="","",F218*G218)</f>
        <v/>
      </c>
      <c r="I218" s="22" t="str">
        <f aca="false">IF(B218="","",IF(COUNTIFS(PO!$A$9:$A$508,D218,PO!$B$9:$B$508,E218)=0,"",SUMIFS(PO!$E$9:$E$508,PO!$A$9:$A$508,D218,PO!$B$9:$B$508,E218)/COUNTIFS(PO!$A$9:$A$508,D218,PO!$B$9:$B$508,E218)))</f>
        <v/>
      </c>
      <c r="J218" s="22" t="str">
        <f aca="false">IF(B218="","",SUMIFS(GRN!$E$9:$E$508,GRN!$C$9:$C$508,D218,GRN!$D$9:$D$508,E218))</f>
        <v/>
      </c>
      <c r="K218" s="23" t="str">
        <f aca="false">IF(B218="","",SUMIFS($F$9:F218,$D$9:D218,D218,$E$9:E218,E218))</f>
        <v/>
      </c>
      <c r="L218" s="24" t="str">
        <f aca="false">IF(OR(B218="",I218=""),"",IF(I218=0,"",G218/I218-1))</f>
        <v/>
      </c>
      <c r="M218" s="10" t="str">
        <f aca="false">IF(B218="","",IF(COUNTIFS($A$9:A218,A218,$B$9:B218,B218)&gt;1,"Hold: duplicate invoice",IF(I218="","Hold: no PO line",IF(J218=0,"Hold: no GRN",IF(K218&gt;J218*(1+Settings!$C$5)+0.0001,"Hold: billed qty above GRN",IF(L218&gt;Settings!$C$6+0.000001,"Hold: rate above PO",IF(L218&lt;-0.000001,"Clear to pay (rate below PO)","Clear to pay")))))))</f>
        <v/>
      </c>
    </row>
    <row r="219" customFormat="false" ht="15" hidden="false" customHeight="false" outlineLevel="0" collapsed="false">
      <c r="A219" s="8"/>
      <c r="B219" s="8"/>
      <c r="C219" s="21"/>
      <c r="D219" s="8"/>
      <c r="E219" s="8"/>
      <c r="F219" s="19"/>
      <c r="G219" s="19"/>
      <c r="H219" s="20" t="str">
        <f aca="false">IF(B219="","",F219*G219)</f>
        <v/>
      </c>
      <c r="I219" s="22" t="str">
        <f aca="false">IF(B219="","",IF(COUNTIFS(PO!$A$9:$A$508,D219,PO!$B$9:$B$508,E219)=0,"",SUMIFS(PO!$E$9:$E$508,PO!$A$9:$A$508,D219,PO!$B$9:$B$508,E219)/COUNTIFS(PO!$A$9:$A$508,D219,PO!$B$9:$B$508,E219)))</f>
        <v/>
      </c>
      <c r="J219" s="22" t="str">
        <f aca="false">IF(B219="","",SUMIFS(GRN!$E$9:$E$508,GRN!$C$9:$C$508,D219,GRN!$D$9:$D$508,E219))</f>
        <v/>
      </c>
      <c r="K219" s="23" t="str">
        <f aca="false">IF(B219="","",SUMIFS($F$9:F219,$D$9:D219,D219,$E$9:E219,E219))</f>
        <v/>
      </c>
      <c r="L219" s="24" t="str">
        <f aca="false">IF(OR(B219="",I219=""),"",IF(I219=0,"",G219/I219-1))</f>
        <v/>
      </c>
      <c r="M219" s="10" t="str">
        <f aca="false">IF(B219="","",IF(COUNTIFS($A$9:A219,A219,$B$9:B219,B219)&gt;1,"Hold: duplicate invoice",IF(I219="","Hold: no PO line",IF(J219=0,"Hold: no GRN",IF(K219&gt;J219*(1+Settings!$C$5)+0.0001,"Hold: billed qty above GRN",IF(L219&gt;Settings!$C$6+0.000001,"Hold: rate above PO",IF(L219&lt;-0.000001,"Clear to pay (rate below PO)","Clear to pay")))))))</f>
        <v/>
      </c>
    </row>
    <row r="220" customFormat="false" ht="15" hidden="false" customHeight="false" outlineLevel="0" collapsed="false">
      <c r="A220" s="8"/>
      <c r="B220" s="8"/>
      <c r="C220" s="21"/>
      <c r="D220" s="8"/>
      <c r="E220" s="8"/>
      <c r="F220" s="19"/>
      <c r="G220" s="19"/>
      <c r="H220" s="20" t="str">
        <f aca="false">IF(B220="","",F220*G220)</f>
        <v/>
      </c>
      <c r="I220" s="22" t="str">
        <f aca="false">IF(B220="","",IF(COUNTIFS(PO!$A$9:$A$508,D220,PO!$B$9:$B$508,E220)=0,"",SUMIFS(PO!$E$9:$E$508,PO!$A$9:$A$508,D220,PO!$B$9:$B$508,E220)/COUNTIFS(PO!$A$9:$A$508,D220,PO!$B$9:$B$508,E220)))</f>
        <v/>
      </c>
      <c r="J220" s="22" t="str">
        <f aca="false">IF(B220="","",SUMIFS(GRN!$E$9:$E$508,GRN!$C$9:$C$508,D220,GRN!$D$9:$D$508,E220))</f>
        <v/>
      </c>
      <c r="K220" s="23" t="str">
        <f aca="false">IF(B220="","",SUMIFS($F$9:F220,$D$9:D220,D220,$E$9:E220,E220))</f>
        <v/>
      </c>
      <c r="L220" s="24" t="str">
        <f aca="false">IF(OR(B220="",I220=""),"",IF(I220=0,"",G220/I220-1))</f>
        <v/>
      </c>
      <c r="M220" s="10" t="str">
        <f aca="false">IF(B220="","",IF(COUNTIFS($A$9:A220,A220,$B$9:B220,B220)&gt;1,"Hold: duplicate invoice",IF(I220="","Hold: no PO line",IF(J220=0,"Hold: no GRN",IF(K220&gt;J220*(1+Settings!$C$5)+0.0001,"Hold: billed qty above GRN",IF(L220&gt;Settings!$C$6+0.000001,"Hold: rate above PO",IF(L220&lt;-0.000001,"Clear to pay (rate below PO)","Clear to pay")))))))</f>
        <v/>
      </c>
    </row>
    <row r="221" customFormat="false" ht="15" hidden="false" customHeight="false" outlineLevel="0" collapsed="false">
      <c r="A221" s="8"/>
      <c r="B221" s="8"/>
      <c r="C221" s="21"/>
      <c r="D221" s="8"/>
      <c r="E221" s="8"/>
      <c r="F221" s="19"/>
      <c r="G221" s="19"/>
      <c r="H221" s="20" t="str">
        <f aca="false">IF(B221="","",F221*G221)</f>
        <v/>
      </c>
      <c r="I221" s="22" t="str">
        <f aca="false">IF(B221="","",IF(COUNTIFS(PO!$A$9:$A$508,D221,PO!$B$9:$B$508,E221)=0,"",SUMIFS(PO!$E$9:$E$508,PO!$A$9:$A$508,D221,PO!$B$9:$B$508,E221)/COUNTIFS(PO!$A$9:$A$508,D221,PO!$B$9:$B$508,E221)))</f>
        <v/>
      </c>
      <c r="J221" s="22" t="str">
        <f aca="false">IF(B221="","",SUMIFS(GRN!$E$9:$E$508,GRN!$C$9:$C$508,D221,GRN!$D$9:$D$508,E221))</f>
        <v/>
      </c>
      <c r="K221" s="23" t="str">
        <f aca="false">IF(B221="","",SUMIFS($F$9:F221,$D$9:D221,D221,$E$9:E221,E221))</f>
        <v/>
      </c>
      <c r="L221" s="24" t="str">
        <f aca="false">IF(OR(B221="",I221=""),"",IF(I221=0,"",G221/I221-1))</f>
        <v/>
      </c>
      <c r="M221" s="10" t="str">
        <f aca="false">IF(B221="","",IF(COUNTIFS($A$9:A221,A221,$B$9:B221,B221)&gt;1,"Hold: duplicate invoice",IF(I221="","Hold: no PO line",IF(J221=0,"Hold: no GRN",IF(K221&gt;J221*(1+Settings!$C$5)+0.0001,"Hold: billed qty above GRN",IF(L221&gt;Settings!$C$6+0.000001,"Hold: rate above PO",IF(L221&lt;-0.000001,"Clear to pay (rate below PO)","Clear to pay")))))))</f>
        <v/>
      </c>
    </row>
    <row r="222" customFormat="false" ht="15" hidden="false" customHeight="false" outlineLevel="0" collapsed="false">
      <c r="A222" s="8"/>
      <c r="B222" s="8"/>
      <c r="C222" s="21"/>
      <c r="D222" s="8"/>
      <c r="E222" s="8"/>
      <c r="F222" s="19"/>
      <c r="G222" s="19"/>
      <c r="H222" s="20" t="str">
        <f aca="false">IF(B222="","",F222*G222)</f>
        <v/>
      </c>
      <c r="I222" s="22" t="str">
        <f aca="false">IF(B222="","",IF(COUNTIFS(PO!$A$9:$A$508,D222,PO!$B$9:$B$508,E222)=0,"",SUMIFS(PO!$E$9:$E$508,PO!$A$9:$A$508,D222,PO!$B$9:$B$508,E222)/COUNTIFS(PO!$A$9:$A$508,D222,PO!$B$9:$B$508,E222)))</f>
        <v/>
      </c>
      <c r="J222" s="22" t="str">
        <f aca="false">IF(B222="","",SUMIFS(GRN!$E$9:$E$508,GRN!$C$9:$C$508,D222,GRN!$D$9:$D$508,E222))</f>
        <v/>
      </c>
      <c r="K222" s="23" t="str">
        <f aca="false">IF(B222="","",SUMIFS($F$9:F222,$D$9:D222,D222,$E$9:E222,E222))</f>
        <v/>
      </c>
      <c r="L222" s="24" t="str">
        <f aca="false">IF(OR(B222="",I222=""),"",IF(I222=0,"",G222/I222-1))</f>
        <v/>
      </c>
      <c r="M222" s="10" t="str">
        <f aca="false">IF(B222="","",IF(COUNTIFS($A$9:A222,A222,$B$9:B222,B222)&gt;1,"Hold: duplicate invoice",IF(I222="","Hold: no PO line",IF(J222=0,"Hold: no GRN",IF(K222&gt;J222*(1+Settings!$C$5)+0.0001,"Hold: billed qty above GRN",IF(L222&gt;Settings!$C$6+0.000001,"Hold: rate above PO",IF(L222&lt;-0.000001,"Clear to pay (rate below PO)","Clear to pay")))))))</f>
        <v/>
      </c>
    </row>
    <row r="223" customFormat="false" ht="15" hidden="false" customHeight="false" outlineLevel="0" collapsed="false">
      <c r="A223" s="8"/>
      <c r="B223" s="8"/>
      <c r="C223" s="21"/>
      <c r="D223" s="8"/>
      <c r="E223" s="8"/>
      <c r="F223" s="19"/>
      <c r="G223" s="19"/>
      <c r="H223" s="20" t="str">
        <f aca="false">IF(B223="","",F223*G223)</f>
        <v/>
      </c>
      <c r="I223" s="22" t="str">
        <f aca="false">IF(B223="","",IF(COUNTIFS(PO!$A$9:$A$508,D223,PO!$B$9:$B$508,E223)=0,"",SUMIFS(PO!$E$9:$E$508,PO!$A$9:$A$508,D223,PO!$B$9:$B$508,E223)/COUNTIFS(PO!$A$9:$A$508,D223,PO!$B$9:$B$508,E223)))</f>
        <v/>
      </c>
      <c r="J223" s="22" t="str">
        <f aca="false">IF(B223="","",SUMIFS(GRN!$E$9:$E$508,GRN!$C$9:$C$508,D223,GRN!$D$9:$D$508,E223))</f>
        <v/>
      </c>
      <c r="K223" s="23" t="str">
        <f aca="false">IF(B223="","",SUMIFS($F$9:F223,$D$9:D223,D223,$E$9:E223,E223))</f>
        <v/>
      </c>
      <c r="L223" s="24" t="str">
        <f aca="false">IF(OR(B223="",I223=""),"",IF(I223=0,"",G223/I223-1))</f>
        <v/>
      </c>
      <c r="M223" s="10" t="str">
        <f aca="false">IF(B223="","",IF(COUNTIFS($A$9:A223,A223,$B$9:B223,B223)&gt;1,"Hold: duplicate invoice",IF(I223="","Hold: no PO line",IF(J223=0,"Hold: no GRN",IF(K223&gt;J223*(1+Settings!$C$5)+0.0001,"Hold: billed qty above GRN",IF(L223&gt;Settings!$C$6+0.000001,"Hold: rate above PO",IF(L223&lt;-0.000001,"Clear to pay (rate below PO)","Clear to pay")))))))</f>
        <v/>
      </c>
    </row>
    <row r="224" customFormat="false" ht="15" hidden="false" customHeight="false" outlineLevel="0" collapsed="false">
      <c r="A224" s="8"/>
      <c r="B224" s="8"/>
      <c r="C224" s="21"/>
      <c r="D224" s="8"/>
      <c r="E224" s="8"/>
      <c r="F224" s="19"/>
      <c r="G224" s="19"/>
      <c r="H224" s="20" t="str">
        <f aca="false">IF(B224="","",F224*G224)</f>
        <v/>
      </c>
      <c r="I224" s="22" t="str">
        <f aca="false">IF(B224="","",IF(COUNTIFS(PO!$A$9:$A$508,D224,PO!$B$9:$B$508,E224)=0,"",SUMIFS(PO!$E$9:$E$508,PO!$A$9:$A$508,D224,PO!$B$9:$B$508,E224)/COUNTIFS(PO!$A$9:$A$508,D224,PO!$B$9:$B$508,E224)))</f>
        <v/>
      </c>
      <c r="J224" s="22" t="str">
        <f aca="false">IF(B224="","",SUMIFS(GRN!$E$9:$E$508,GRN!$C$9:$C$508,D224,GRN!$D$9:$D$508,E224))</f>
        <v/>
      </c>
      <c r="K224" s="23" t="str">
        <f aca="false">IF(B224="","",SUMIFS($F$9:F224,$D$9:D224,D224,$E$9:E224,E224))</f>
        <v/>
      </c>
      <c r="L224" s="24" t="str">
        <f aca="false">IF(OR(B224="",I224=""),"",IF(I224=0,"",G224/I224-1))</f>
        <v/>
      </c>
      <c r="M224" s="10" t="str">
        <f aca="false">IF(B224="","",IF(COUNTIFS($A$9:A224,A224,$B$9:B224,B224)&gt;1,"Hold: duplicate invoice",IF(I224="","Hold: no PO line",IF(J224=0,"Hold: no GRN",IF(K224&gt;J224*(1+Settings!$C$5)+0.0001,"Hold: billed qty above GRN",IF(L224&gt;Settings!$C$6+0.000001,"Hold: rate above PO",IF(L224&lt;-0.000001,"Clear to pay (rate below PO)","Clear to pay")))))))</f>
        <v/>
      </c>
    </row>
    <row r="225" customFormat="false" ht="15" hidden="false" customHeight="false" outlineLevel="0" collapsed="false">
      <c r="A225" s="8"/>
      <c r="B225" s="8"/>
      <c r="C225" s="21"/>
      <c r="D225" s="8"/>
      <c r="E225" s="8"/>
      <c r="F225" s="19"/>
      <c r="G225" s="19"/>
      <c r="H225" s="20" t="str">
        <f aca="false">IF(B225="","",F225*G225)</f>
        <v/>
      </c>
      <c r="I225" s="22" t="str">
        <f aca="false">IF(B225="","",IF(COUNTIFS(PO!$A$9:$A$508,D225,PO!$B$9:$B$508,E225)=0,"",SUMIFS(PO!$E$9:$E$508,PO!$A$9:$A$508,D225,PO!$B$9:$B$508,E225)/COUNTIFS(PO!$A$9:$A$508,D225,PO!$B$9:$B$508,E225)))</f>
        <v/>
      </c>
      <c r="J225" s="22" t="str">
        <f aca="false">IF(B225="","",SUMIFS(GRN!$E$9:$E$508,GRN!$C$9:$C$508,D225,GRN!$D$9:$D$508,E225))</f>
        <v/>
      </c>
      <c r="K225" s="23" t="str">
        <f aca="false">IF(B225="","",SUMIFS($F$9:F225,$D$9:D225,D225,$E$9:E225,E225))</f>
        <v/>
      </c>
      <c r="L225" s="24" t="str">
        <f aca="false">IF(OR(B225="",I225=""),"",IF(I225=0,"",G225/I225-1))</f>
        <v/>
      </c>
      <c r="M225" s="10" t="str">
        <f aca="false">IF(B225="","",IF(COUNTIFS($A$9:A225,A225,$B$9:B225,B225)&gt;1,"Hold: duplicate invoice",IF(I225="","Hold: no PO line",IF(J225=0,"Hold: no GRN",IF(K225&gt;J225*(1+Settings!$C$5)+0.0001,"Hold: billed qty above GRN",IF(L225&gt;Settings!$C$6+0.000001,"Hold: rate above PO",IF(L225&lt;-0.000001,"Clear to pay (rate below PO)","Clear to pay")))))))</f>
        <v/>
      </c>
    </row>
    <row r="226" customFormat="false" ht="15" hidden="false" customHeight="false" outlineLevel="0" collapsed="false">
      <c r="A226" s="8"/>
      <c r="B226" s="8"/>
      <c r="C226" s="21"/>
      <c r="D226" s="8"/>
      <c r="E226" s="8"/>
      <c r="F226" s="19"/>
      <c r="G226" s="19"/>
      <c r="H226" s="20" t="str">
        <f aca="false">IF(B226="","",F226*G226)</f>
        <v/>
      </c>
      <c r="I226" s="22" t="str">
        <f aca="false">IF(B226="","",IF(COUNTIFS(PO!$A$9:$A$508,D226,PO!$B$9:$B$508,E226)=0,"",SUMIFS(PO!$E$9:$E$508,PO!$A$9:$A$508,D226,PO!$B$9:$B$508,E226)/COUNTIFS(PO!$A$9:$A$508,D226,PO!$B$9:$B$508,E226)))</f>
        <v/>
      </c>
      <c r="J226" s="22" t="str">
        <f aca="false">IF(B226="","",SUMIFS(GRN!$E$9:$E$508,GRN!$C$9:$C$508,D226,GRN!$D$9:$D$508,E226))</f>
        <v/>
      </c>
      <c r="K226" s="23" t="str">
        <f aca="false">IF(B226="","",SUMIFS($F$9:F226,$D$9:D226,D226,$E$9:E226,E226))</f>
        <v/>
      </c>
      <c r="L226" s="24" t="str">
        <f aca="false">IF(OR(B226="",I226=""),"",IF(I226=0,"",G226/I226-1))</f>
        <v/>
      </c>
      <c r="M226" s="10" t="str">
        <f aca="false">IF(B226="","",IF(COUNTIFS($A$9:A226,A226,$B$9:B226,B226)&gt;1,"Hold: duplicate invoice",IF(I226="","Hold: no PO line",IF(J226=0,"Hold: no GRN",IF(K226&gt;J226*(1+Settings!$C$5)+0.0001,"Hold: billed qty above GRN",IF(L226&gt;Settings!$C$6+0.000001,"Hold: rate above PO",IF(L226&lt;-0.000001,"Clear to pay (rate below PO)","Clear to pay")))))))</f>
        <v/>
      </c>
    </row>
    <row r="227" customFormat="false" ht="15" hidden="false" customHeight="false" outlineLevel="0" collapsed="false">
      <c r="A227" s="8"/>
      <c r="B227" s="8"/>
      <c r="C227" s="21"/>
      <c r="D227" s="8"/>
      <c r="E227" s="8"/>
      <c r="F227" s="19"/>
      <c r="G227" s="19"/>
      <c r="H227" s="20" t="str">
        <f aca="false">IF(B227="","",F227*G227)</f>
        <v/>
      </c>
      <c r="I227" s="22" t="str">
        <f aca="false">IF(B227="","",IF(COUNTIFS(PO!$A$9:$A$508,D227,PO!$B$9:$B$508,E227)=0,"",SUMIFS(PO!$E$9:$E$508,PO!$A$9:$A$508,D227,PO!$B$9:$B$508,E227)/COUNTIFS(PO!$A$9:$A$508,D227,PO!$B$9:$B$508,E227)))</f>
        <v/>
      </c>
      <c r="J227" s="22" t="str">
        <f aca="false">IF(B227="","",SUMIFS(GRN!$E$9:$E$508,GRN!$C$9:$C$508,D227,GRN!$D$9:$D$508,E227))</f>
        <v/>
      </c>
      <c r="K227" s="23" t="str">
        <f aca="false">IF(B227="","",SUMIFS($F$9:F227,$D$9:D227,D227,$E$9:E227,E227))</f>
        <v/>
      </c>
      <c r="L227" s="24" t="str">
        <f aca="false">IF(OR(B227="",I227=""),"",IF(I227=0,"",G227/I227-1))</f>
        <v/>
      </c>
      <c r="M227" s="10" t="str">
        <f aca="false">IF(B227="","",IF(COUNTIFS($A$9:A227,A227,$B$9:B227,B227)&gt;1,"Hold: duplicate invoice",IF(I227="","Hold: no PO line",IF(J227=0,"Hold: no GRN",IF(K227&gt;J227*(1+Settings!$C$5)+0.0001,"Hold: billed qty above GRN",IF(L227&gt;Settings!$C$6+0.000001,"Hold: rate above PO",IF(L227&lt;-0.000001,"Clear to pay (rate below PO)","Clear to pay")))))))</f>
        <v/>
      </c>
    </row>
    <row r="228" customFormat="false" ht="15" hidden="false" customHeight="false" outlineLevel="0" collapsed="false">
      <c r="A228" s="8"/>
      <c r="B228" s="8"/>
      <c r="C228" s="21"/>
      <c r="D228" s="8"/>
      <c r="E228" s="8"/>
      <c r="F228" s="19"/>
      <c r="G228" s="19"/>
      <c r="H228" s="20" t="str">
        <f aca="false">IF(B228="","",F228*G228)</f>
        <v/>
      </c>
      <c r="I228" s="22" t="str">
        <f aca="false">IF(B228="","",IF(COUNTIFS(PO!$A$9:$A$508,D228,PO!$B$9:$B$508,E228)=0,"",SUMIFS(PO!$E$9:$E$508,PO!$A$9:$A$508,D228,PO!$B$9:$B$508,E228)/COUNTIFS(PO!$A$9:$A$508,D228,PO!$B$9:$B$508,E228)))</f>
        <v/>
      </c>
      <c r="J228" s="22" t="str">
        <f aca="false">IF(B228="","",SUMIFS(GRN!$E$9:$E$508,GRN!$C$9:$C$508,D228,GRN!$D$9:$D$508,E228))</f>
        <v/>
      </c>
      <c r="K228" s="23" t="str">
        <f aca="false">IF(B228="","",SUMIFS($F$9:F228,$D$9:D228,D228,$E$9:E228,E228))</f>
        <v/>
      </c>
      <c r="L228" s="24" t="str">
        <f aca="false">IF(OR(B228="",I228=""),"",IF(I228=0,"",G228/I228-1))</f>
        <v/>
      </c>
      <c r="M228" s="10" t="str">
        <f aca="false">IF(B228="","",IF(COUNTIFS($A$9:A228,A228,$B$9:B228,B228)&gt;1,"Hold: duplicate invoice",IF(I228="","Hold: no PO line",IF(J228=0,"Hold: no GRN",IF(K228&gt;J228*(1+Settings!$C$5)+0.0001,"Hold: billed qty above GRN",IF(L228&gt;Settings!$C$6+0.000001,"Hold: rate above PO",IF(L228&lt;-0.000001,"Clear to pay (rate below PO)","Clear to pay")))))))</f>
        <v/>
      </c>
    </row>
    <row r="229" customFormat="false" ht="15" hidden="false" customHeight="false" outlineLevel="0" collapsed="false">
      <c r="A229" s="8"/>
      <c r="B229" s="8"/>
      <c r="C229" s="21"/>
      <c r="D229" s="8"/>
      <c r="E229" s="8"/>
      <c r="F229" s="19"/>
      <c r="G229" s="19"/>
      <c r="H229" s="20" t="str">
        <f aca="false">IF(B229="","",F229*G229)</f>
        <v/>
      </c>
      <c r="I229" s="22" t="str">
        <f aca="false">IF(B229="","",IF(COUNTIFS(PO!$A$9:$A$508,D229,PO!$B$9:$B$508,E229)=0,"",SUMIFS(PO!$E$9:$E$508,PO!$A$9:$A$508,D229,PO!$B$9:$B$508,E229)/COUNTIFS(PO!$A$9:$A$508,D229,PO!$B$9:$B$508,E229)))</f>
        <v/>
      </c>
      <c r="J229" s="22" t="str">
        <f aca="false">IF(B229="","",SUMIFS(GRN!$E$9:$E$508,GRN!$C$9:$C$508,D229,GRN!$D$9:$D$508,E229))</f>
        <v/>
      </c>
      <c r="K229" s="23" t="str">
        <f aca="false">IF(B229="","",SUMIFS($F$9:F229,$D$9:D229,D229,$E$9:E229,E229))</f>
        <v/>
      </c>
      <c r="L229" s="24" t="str">
        <f aca="false">IF(OR(B229="",I229=""),"",IF(I229=0,"",G229/I229-1))</f>
        <v/>
      </c>
      <c r="M229" s="10" t="str">
        <f aca="false">IF(B229="","",IF(COUNTIFS($A$9:A229,A229,$B$9:B229,B229)&gt;1,"Hold: duplicate invoice",IF(I229="","Hold: no PO line",IF(J229=0,"Hold: no GRN",IF(K229&gt;J229*(1+Settings!$C$5)+0.0001,"Hold: billed qty above GRN",IF(L229&gt;Settings!$C$6+0.000001,"Hold: rate above PO",IF(L229&lt;-0.000001,"Clear to pay (rate below PO)","Clear to pay")))))))</f>
        <v/>
      </c>
    </row>
    <row r="230" customFormat="false" ht="15" hidden="false" customHeight="false" outlineLevel="0" collapsed="false">
      <c r="A230" s="8"/>
      <c r="B230" s="8"/>
      <c r="C230" s="21"/>
      <c r="D230" s="8"/>
      <c r="E230" s="8"/>
      <c r="F230" s="19"/>
      <c r="G230" s="19"/>
      <c r="H230" s="20" t="str">
        <f aca="false">IF(B230="","",F230*G230)</f>
        <v/>
      </c>
      <c r="I230" s="22" t="str">
        <f aca="false">IF(B230="","",IF(COUNTIFS(PO!$A$9:$A$508,D230,PO!$B$9:$B$508,E230)=0,"",SUMIFS(PO!$E$9:$E$508,PO!$A$9:$A$508,D230,PO!$B$9:$B$508,E230)/COUNTIFS(PO!$A$9:$A$508,D230,PO!$B$9:$B$508,E230)))</f>
        <v/>
      </c>
      <c r="J230" s="22" t="str">
        <f aca="false">IF(B230="","",SUMIFS(GRN!$E$9:$E$508,GRN!$C$9:$C$508,D230,GRN!$D$9:$D$508,E230))</f>
        <v/>
      </c>
      <c r="K230" s="23" t="str">
        <f aca="false">IF(B230="","",SUMIFS($F$9:F230,$D$9:D230,D230,$E$9:E230,E230))</f>
        <v/>
      </c>
      <c r="L230" s="24" t="str">
        <f aca="false">IF(OR(B230="",I230=""),"",IF(I230=0,"",G230/I230-1))</f>
        <v/>
      </c>
      <c r="M230" s="10" t="str">
        <f aca="false">IF(B230="","",IF(COUNTIFS($A$9:A230,A230,$B$9:B230,B230)&gt;1,"Hold: duplicate invoice",IF(I230="","Hold: no PO line",IF(J230=0,"Hold: no GRN",IF(K230&gt;J230*(1+Settings!$C$5)+0.0001,"Hold: billed qty above GRN",IF(L230&gt;Settings!$C$6+0.000001,"Hold: rate above PO",IF(L230&lt;-0.000001,"Clear to pay (rate below PO)","Clear to pay")))))))</f>
        <v/>
      </c>
    </row>
    <row r="231" customFormat="false" ht="15" hidden="false" customHeight="false" outlineLevel="0" collapsed="false">
      <c r="A231" s="8"/>
      <c r="B231" s="8"/>
      <c r="C231" s="21"/>
      <c r="D231" s="8"/>
      <c r="E231" s="8"/>
      <c r="F231" s="19"/>
      <c r="G231" s="19"/>
      <c r="H231" s="20" t="str">
        <f aca="false">IF(B231="","",F231*G231)</f>
        <v/>
      </c>
      <c r="I231" s="22" t="str">
        <f aca="false">IF(B231="","",IF(COUNTIFS(PO!$A$9:$A$508,D231,PO!$B$9:$B$508,E231)=0,"",SUMIFS(PO!$E$9:$E$508,PO!$A$9:$A$508,D231,PO!$B$9:$B$508,E231)/COUNTIFS(PO!$A$9:$A$508,D231,PO!$B$9:$B$508,E231)))</f>
        <v/>
      </c>
      <c r="J231" s="22" t="str">
        <f aca="false">IF(B231="","",SUMIFS(GRN!$E$9:$E$508,GRN!$C$9:$C$508,D231,GRN!$D$9:$D$508,E231))</f>
        <v/>
      </c>
      <c r="K231" s="23" t="str">
        <f aca="false">IF(B231="","",SUMIFS($F$9:F231,$D$9:D231,D231,$E$9:E231,E231))</f>
        <v/>
      </c>
      <c r="L231" s="24" t="str">
        <f aca="false">IF(OR(B231="",I231=""),"",IF(I231=0,"",G231/I231-1))</f>
        <v/>
      </c>
      <c r="M231" s="10" t="str">
        <f aca="false">IF(B231="","",IF(COUNTIFS($A$9:A231,A231,$B$9:B231,B231)&gt;1,"Hold: duplicate invoice",IF(I231="","Hold: no PO line",IF(J231=0,"Hold: no GRN",IF(K231&gt;J231*(1+Settings!$C$5)+0.0001,"Hold: billed qty above GRN",IF(L231&gt;Settings!$C$6+0.000001,"Hold: rate above PO",IF(L231&lt;-0.000001,"Clear to pay (rate below PO)","Clear to pay")))))))</f>
        <v/>
      </c>
    </row>
    <row r="232" customFormat="false" ht="15" hidden="false" customHeight="false" outlineLevel="0" collapsed="false">
      <c r="A232" s="8"/>
      <c r="B232" s="8"/>
      <c r="C232" s="21"/>
      <c r="D232" s="8"/>
      <c r="E232" s="8"/>
      <c r="F232" s="19"/>
      <c r="G232" s="19"/>
      <c r="H232" s="20" t="str">
        <f aca="false">IF(B232="","",F232*G232)</f>
        <v/>
      </c>
      <c r="I232" s="22" t="str">
        <f aca="false">IF(B232="","",IF(COUNTIFS(PO!$A$9:$A$508,D232,PO!$B$9:$B$508,E232)=0,"",SUMIFS(PO!$E$9:$E$508,PO!$A$9:$A$508,D232,PO!$B$9:$B$508,E232)/COUNTIFS(PO!$A$9:$A$508,D232,PO!$B$9:$B$508,E232)))</f>
        <v/>
      </c>
      <c r="J232" s="22" t="str">
        <f aca="false">IF(B232="","",SUMIFS(GRN!$E$9:$E$508,GRN!$C$9:$C$508,D232,GRN!$D$9:$D$508,E232))</f>
        <v/>
      </c>
      <c r="K232" s="23" t="str">
        <f aca="false">IF(B232="","",SUMIFS($F$9:F232,$D$9:D232,D232,$E$9:E232,E232))</f>
        <v/>
      </c>
      <c r="L232" s="24" t="str">
        <f aca="false">IF(OR(B232="",I232=""),"",IF(I232=0,"",G232/I232-1))</f>
        <v/>
      </c>
      <c r="M232" s="10" t="str">
        <f aca="false">IF(B232="","",IF(COUNTIFS($A$9:A232,A232,$B$9:B232,B232)&gt;1,"Hold: duplicate invoice",IF(I232="","Hold: no PO line",IF(J232=0,"Hold: no GRN",IF(K232&gt;J232*(1+Settings!$C$5)+0.0001,"Hold: billed qty above GRN",IF(L232&gt;Settings!$C$6+0.000001,"Hold: rate above PO",IF(L232&lt;-0.000001,"Clear to pay (rate below PO)","Clear to pay")))))))</f>
        <v/>
      </c>
    </row>
    <row r="233" customFormat="false" ht="15" hidden="false" customHeight="false" outlineLevel="0" collapsed="false">
      <c r="A233" s="8"/>
      <c r="B233" s="8"/>
      <c r="C233" s="21"/>
      <c r="D233" s="8"/>
      <c r="E233" s="8"/>
      <c r="F233" s="19"/>
      <c r="G233" s="19"/>
      <c r="H233" s="20" t="str">
        <f aca="false">IF(B233="","",F233*G233)</f>
        <v/>
      </c>
      <c r="I233" s="22" t="str">
        <f aca="false">IF(B233="","",IF(COUNTIFS(PO!$A$9:$A$508,D233,PO!$B$9:$B$508,E233)=0,"",SUMIFS(PO!$E$9:$E$508,PO!$A$9:$A$508,D233,PO!$B$9:$B$508,E233)/COUNTIFS(PO!$A$9:$A$508,D233,PO!$B$9:$B$508,E233)))</f>
        <v/>
      </c>
      <c r="J233" s="22" t="str">
        <f aca="false">IF(B233="","",SUMIFS(GRN!$E$9:$E$508,GRN!$C$9:$C$508,D233,GRN!$D$9:$D$508,E233))</f>
        <v/>
      </c>
      <c r="K233" s="23" t="str">
        <f aca="false">IF(B233="","",SUMIFS($F$9:F233,$D$9:D233,D233,$E$9:E233,E233))</f>
        <v/>
      </c>
      <c r="L233" s="24" t="str">
        <f aca="false">IF(OR(B233="",I233=""),"",IF(I233=0,"",G233/I233-1))</f>
        <v/>
      </c>
      <c r="M233" s="10" t="str">
        <f aca="false">IF(B233="","",IF(COUNTIFS($A$9:A233,A233,$B$9:B233,B233)&gt;1,"Hold: duplicate invoice",IF(I233="","Hold: no PO line",IF(J233=0,"Hold: no GRN",IF(K233&gt;J233*(1+Settings!$C$5)+0.0001,"Hold: billed qty above GRN",IF(L233&gt;Settings!$C$6+0.000001,"Hold: rate above PO",IF(L233&lt;-0.000001,"Clear to pay (rate below PO)","Clear to pay")))))))</f>
        <v/>
      </c>
    </row>
    <row r="234" customFormat="false" ht="15" hidden="false" customHeight="false" outlineLevel="0" collapsed="false">
      <c r="A234" s="8"/>
      <c r="B234" s="8"/>
      <c r="C234" s="21"/>
      <c r="D234" s="8"/>
      <c r="E234" s="8"/>
      <c r="F234" s="19"/>
      <c r="G234" s="19"/>
      <c r="H234" s="20" t="str">
        <f aca="false">IF(B234="","",F234*G234)</f>
        <v/>
      </c>
      <c r="I234" s="22" t="str">
        <f aca="false">IF(B234="","",IF(COUNTIFS(PO!$A$9:$A$508,D234,PO!$B$9:$B$508,E234)=0,"",SUMIFS(PO!$E$9:$E$508,PO!$A$9:$A$508,D234,PO!$B$9:$B$508,E234)/COUNTIFS(PO!$A$9:$A$508,D234,PO!$B$9:$B$508,E234)))</f>
        <v/>
      </c>
      <c r="J234" s="22" t="str">
        <f aca="false">IF(B234="","",SUMIFS(GRN!$E$9:$E$508,GRN!$C$9:$C$508,D234,GRN!$D$9:$D$508,E234))</f>
        <v/>
      </c>
      <c r="K234" s="23" t="str">
        <f aca="false">IF(B234="","",SUMIFS($F$9:F234,$D$9:D234,D234,$E$9:E234,E234))</f>
        <v/>
      </c>
      <c r="L234" s="24" t="str">
        <f aca="false">IF(OR(B234="",I234=""),"",IF(I234=0,"",G234/I234-1))</f>
        <v/>
      </c>
      <c r="M234" s="10" t="str">
        <f aca="false">IF(B234="","",IF(COUNTIFS($A$9:A234,A234,$B$9:B234,B234)&gt;1,"Hold: duplicate invoice",IF(I234="","Hold: no PO line",IF(J234=0,"Hold: no GRN",IF(K234&gt;J234*(1+Settings!$C$5)+0.0001,"Hold: billed qty above GRN",IF(L234&gt;Settings!$C$6+0.000001,"Hold: rate above PO",IF(L234&lt;-0.000001,"Clear to pay (rate below PO)","Clear to pay")))))))</f>
        <v/>
      </c>
    </row>
    <row r="235" customFormat="false" ht="15" hidden="false" customHeight="false" outlineLevel="0" collapsed="false">
      <c r="A235" s="8"/>
      <c r="B235" s="8"/>
      <c r="C235" s="21"/>
      <c r="D235" s="8"/>
      <c r="E235" s="8"/>
      <c r="F235" s="19"/>
      <c r="G235" s="19"/>
      <c r="H235" s="20" t="str">
        <f aca="false">IF(B235="","",F235*G235)</f>
        <v/>
      </c>
      <c r="I235" s="22" t="str">
        <f aca="false">IF(B235="","",IF(COUNTIFS(PO!$A$9:$A$508,D235,PO!$B$9:$B$508,E235)=0,"",SUMIFS(PO!$E$9:$E$508,PO!$A$9:$A$508,D235,PO!$B$9:$B$508,E235)/COUNTIFS(PO!$A$9:$A$508,D235,PO!$B$9:$B$508,E235)))</f>
        <v/>
      </c>
      <c r="J235" s="22" t="str">
        <f aca="false">IF(B235="","",SUMIFS(GRN!$E$9:$E$508,GRN!$C$9:$C$508,D235,GRN!$D$9:$D$508,E235))</f>
        <v/>
      </c>
      <c r="K235" s="23" t="str">
        <f aca="false">IF(B235="","",SUMIFS($F$9:F235,$D$9:D235,D235,$E$9:E235,E235))</f>
        <v/>
      </c>
      <c r="L235" s="24" t="str">
        <f aca="false">IF(OR(B235="",I235=""),"",IF(I235=0,"",G235/I235-1))</f>
        <v/>
      </c>
      <c r="M235" s="10" t="str">
        <f aca="false">IF(B235="","",IF(COUNTIFS($A$9:A235,A235,$B$9:B235,B235)&gt;1,"Hold: duplicate invoice",IF(I235="","Hold: no PO line",IF(J235=0,"Hold: no GRN",IF(K235&gt;J235*(1+Settings!$C$5)+0.0001,"Hold: billed qty above GRN",IF(L235&gt;Settings!$C$6+0.000001,"Hold: rate above PO",IF(L235&lt;-0.000001,"Clear to pay (rate below PO)","Clear to pay")))))))</f>
        <v/>
      </c>
    </row>
    <row r="236" customFormat="false" ht="15" hidden="false" customHeight="false" outlineLevel="0" collapsed="false">
      <c r="A236" s="8"/>
      <c r="B236" s="8"/>
      <c r="C236" s="21"/>
      <c r="D236" s="8"/>
      <c r="E236" s="8"/>
      <c r="F236" s="19"/>
      <c r="G236" s="19"/>
      <c r="H236" s="20" t="str">
        <f aca="false">IF(B236="","",F236*G236)</f>
        <v/>
      </c>
      <c r="I236" s="22" t="str">
        <f aca="false">IF(B236="","",IF(COUNTIFS(PO!$A$9:$A$508,D236,PO!$B$9:$B$508,E236)=0,"",SUMIFS(PO!$E$9:$E$508,PO!$A$9:$A$508,D236,PO!$B$9:$B$508,E236)/COUNTIFS(PO!$A$9:$A$508,D236,PO!$B$9:$B$508,E236)))</f>
        <v/>
      </c>
      <c r="J236" s="22" t="str">
        <f aca="false">IF(B236="","",SUMIFS(GRN!$E$9:$E$508,GRN!$C$9:$C$508,D236,GRN!$D$9:$D$508,E236))</f>
        <v/>
      </c>
      <c r="K236" s="23" t="str">
        <f aca="false">IF(B236="","",SUMIFS($F$9:F236,$D$9:D236,D236,$E$9:E236,E236))</f>
        <v/>
      </c>
      <c r="L236" s="24" t="str">
        <f aca="false">IF(OR(B236="",I236=""),"",IF(I236=0,"",G236/I236-1))</f>
        <v/>
      </c>
      <c r="M236" s="10" t="str">
        <f aca="false">IF(B236="","",IF(COUNTIFS($A$9:A236,A236,$B$9:B236,B236)&gt;1,"Hold: duplicate invoice",IF(I236="","Hold: no PO line",IF(J236=0,"Hold: no GRN",IF(K236&gt;J236*(1+Settings!$C$5)+0.0001,"Hold: billed qty above GRN",IF(L236&gt;Settings!$C$6+0.000001,"Hold: rate above PO",IF(L236&lt;-0.000001,"Clear to pay (rate below PO)","Clear to pay")))))))</f>
        <v/>
      </c>
    </row>
    <row r="237" customFormat="false" ht="15" hidden="false" customHeight="false" outlineLevel="0" collapsed="false">
      <c r="A237" s="8"/>
      <c r="B237" s="8"/>
      <c r="C237" s="21"/>
      <c r="D237" s="8"/>
      <c r="E237" s="8"/>
      <c r="F237" s="19"/>
      <c r="G237" s="19"/>
      <c r="H237" s="20" t="str">
        <f aca="false">IF(B237="","",F237*G237)</f>
        <v/>
      </c>
      <c r="I237" s="22" t="str">
        <f aca="false">IF(B237="","",IF(COUNTIFS(PO!$A$9:$A$508,D237,PO!$B$9:$B$508,E237)=0,"",SUMIFS(PO!$E$9:$E$508,PO!$A$9:$A$508,D237,PO!$B$9:$B$508,E237)/COUNTIFS(PO!$A$9:$A$508,D237,PO!$B$9:$B$508,E237)))</f>
        <v/>
      </c>
      <c r="J237" s="22" t="str">
        <f aca="false">IF(B237="","",SUMIFS(GRN!$E$9:$E$508,GRN!$C$9:$C$508,D237,GRN!$D$9:$D$508,E237))</f>
        <v/>
      </c>
      <c r="K237" s="23" t="str">
        <f aca="false">IF(B237="","",SUMIFS($F$9:F237,$D$9:D237,D237,$E$9:E237,E237))</f>
        <v/>
      </c>
      <c r="L237" s="24" t="str">
        <f aca="false">IF(OR(B237="",I237=""),"",IF(I237=0,"",G237/I237-1))</f>
        <v/>
      </c>
      <c r="M237" s="10" t="str">
        <f aca="false">IF(B237="","",IF(COUNTIFS($A$9:A237,A237,$B$9:B237,B237)&gt;1,"Hold: duplicate invoice",IF(I237="","Hold: no PO line",IF(J237=0,"Hold: no GRN",IF(K237&gt;J237*(1+Settings!$C$5)+0.0001,"Hold: billed qty above GRN",IF(L237&gt;Settings!$C$6+0.000001,"Hold: rate above PO",IF(L237&lt;-0.000001,"Clear to pay (rate below PO)","Clear to pay")))))))</f>
        <v/>
      </c>
    </row>
    <row r="238" customFormat="false" ht="15" hidden="false" customHeight="false" outlineLevel="0" collapsed="false">
      <c r="A238" s="8"/>
      <c r="B238" s="8"/>
      <c r="C238" s="21"/>
      <c r="D238" s="8"/>
      <c r="E238" s="8"/>
      <c r="F238" s="19"/>
      <c r="G238" s="19"/>
      <c r="H238" s="20" t="str">
        <f aca="false">IF(B238="","",F238*G238)</f>
        <v/>
      </c>
      <c r="I238" s="22" t="str">
        <f aca="false">IF(B238="","",IF(COUNTIFS(PO!$A$9:$A$508,D238,PO!$B$9:$B$508,E238)=0,"",SUMIFS(PO!$E$9:$E$508,PO!$A$9:$A$508,D238,PO!$B$9:$B$508,E238)/COUNTIFS(PO!$A$9:$A$508,D238,PO!$B$9:$B$508,E238)))</f>
        <v/>
      </c>
      <c r="J238" s="22" t="str">
        <f aca="false">IF(B238="","",SUMIFS(GRN!$E$9:$E$508,GRN!$C$9:$C$508,D238,GRN!$D$9:$D$508,E238))</f>
        <v/>
      </c>
      <c r="K238" s="23" t="str">
        <f aca="false">IF(B238="","",SUMIFS($F$9:F238,$D$9:D238,D238,$E$9:E238,E238))</f>
        <v/>
      </c>
      <c r="L238" s="24" t="str">
        <f aca="false">IF(OR(B238="",I238=""),"",IF(I238=0,"",G238/I238-1))</f>
        <v/>
      </c>
      <c r="M238" s="10" t="str">
        <f aca="false">IF(B238="","",IF(COUNTIFS($A$9:A238,A238,$B$9:B238,B238)&gt;1,"Hold: duplicate invoice",IF(I238="","Hold: no PO line",IF(J238=0,"Hold: no GRN",IF(K238&gt;J238*(1+Settings!$C$5)+0.0001,"Hold: billed qty above GRN",IF(L238&gt;Settings!$C$6+0.000001,"Hold: rate above PO",IF(L238&lt;-0.000001,"Clear to pay (rate below PO)","Clear to pay")))))))</f>
        <v/>
      </c>
    </row>
    <row r="239" customFormat="false" ht="15" hidden="false" customHeight="false" outlineLevel="0" collapsed="false">
      <c r="A239" s="8"/>
      <c r="B239" s="8"/>
      <c r="C239" s="21"/>
      <c r="D239" s="8"/>
      <c r="E239" s="8"/>
      <c r="F239" s="19"/>
      <c r="G239" s="19"/>
      <c r="H239" s="20" t="str">
        <f aca="false">IF(B239="","",F239*G239)</f>
        <v/>
      </c>
      <c r="I239" s="22" t="str">
        <f aca="false">IF(B239="","",IF(COUNTIFS(PO!$A$9:$A$508,D239,PO!$B$9:$B$508,E239)=0,"",SUMIFS(PO!$E$9:$E$508,PO!$A$9:$A$508,D239,PO!$B$9:$B$508,E239)/COUNTIFS(PO!$A$9:$A$508,D239,PO!$B$9:$B$508,E239)))</f>
        <v/>
      </c>
      <c r="J239" s="22" t="str">
        <f aca="false">IF(B239="","",SUMIFS(GRN!$E$9:$E$508,GRN!$C$9:$C$508,D239,GRN!$D$9:$D$508,E239))</f>
        <v/>
      </c>
      <c r="K239" s="23" t="str">
        <f aca="false">IF(B239="","",SUMIFS($F$9:F239,$D$9:D239,D239,$E$9:E239,E239))</f>
        <v/>
      </c>
      <c r="L239" s="24" t="str">
        <f aca="false">IF(OR(B239="",I239=""),"",IF(I239=0,"",G239/I239-1))</f>
        <v/>
      </c>
      <c r="M239" s="10" t="str">
        <f aca="false">IF(B239="","",IF(COUNTIFS($A$9:A239,A239,$B$9:B239,B239)&gt;1,"Hold: duplicate invoice",IF(I239="","Hold: no PO line",IF(J239=0,"Hold: no GRN",IF(K239&gt;J239*(1+Settings!$C$5)+0.0001,"Hold: billed qty above GRN",IF(L239&gt;Settings!$C$6+0.000001,"Hold: rate above PO",IF(L239&lt;-0.000001,"Clear to pay (rate below PO)","Clear to pay")))))))</f>
        <v/>
      </c>
    </row>
    <row r="240" customFormat="false" ht="15" hidden="false" customHeight="false" outlineLevel="0" collapsed="false">
      <c r="A240" s="8"/>
      <c r="B240" s="8"/>
      <c r="C240" s="21"/>
      <c r="D240" s="8"/>
      <c r="E240" s="8"/>
      <c r="F240" s="19"/>
      <c r="G240" s="19"/>
      <c r="H240" s="20" t="str">
        <f aca="false">IF(B240="","",F240*G240)</f>
        <v/>
      </c>
      <c r="I240" s="22" t="str">
        <f aca="false">IF(B240="","",IF(COUNTIFS(PO!$A$9:$A$508,D240,PO!$B$9:$B$508,E240)=0,"",SUMIFS(PO!$E$9:$E$508,PO!$A$9:$A$508,D240,PO!$B$9:$B$508,E240)/COUNTIFS(PO!$A$9:$A$508,D240,PO!$B$9:$B$508,E240)))</f>
        <v/>
      </c>
      <c r="J240" s="22" t="str">
        <f aca="false">IF(B240="","",SUMIFS(GRN!$E$9:$E$508,GRN!$C$9:$C$508,D240,GRN!$D$9:$D$508,E240))</f>
        <v/>
      </c>
      <c r="K240" s="23" t="str">
        <f aca="false">IF(B240="","",SUMIFS($F$9:F240,$D$9:D240,D240,$E$9:E240,E240))</f>
        <v/>
      </c>
      <c r="L240" s="24" t="str">
        <f aca="false">IF(OR(B240="",I240=""),"",IF(I240=0,"",G240/I240-1))</f>
        <v/>
      </c>
      <c r="M240" s="10" t="str">
        <f aca="false">IF(B240="","",IF(COUNTIFS($A$9:A240,A240,$B$9:B240,B240)&gt;1,"Hold: duplicate invoice",IF(I240="","Hold: no PO line",IF(J240=0,"Hold: no GRN",IF(K240&gt;J240*(1+Settings!$C$5)+0.0001,"Hold: billed qty above GRN",IF(L240&gt;Settings!$C$6+0.000001,"Hold: rate above PO",IF(L240&lt;-0.000001,"Clear to pay (rate below PO)","Clear to pay")))))))</f>
        <v/>
      </c>
    </row>
    <row r="241" customFormat="false" ht="15" hidden="false" customHeight="false" outlineLevel="0" collapsed="false">
      <c r="A241" s="8"/>
      <c r="B241" s="8"/>
      <c r="C241" s="21"/>
      <c r="D241" s="8"/>
      <c r="E241" s="8"/>
      <c r="F241" s="19"/>
      <c r="G241" s="19"/>
      <c r="H241" s="20" t="str">
        <f aca="false">IF(B241="","",F241*G241)</f>
        <v/>
      </c>
      <c r="I241" s="22" t="str">
        <f aca="false">IF(B241="","",IF(COUNTIFS(PO!$A$9:$A$508,D241,PO!$B$9:$B$508,E241)=0,"",SUMIFS(PO!$E$9:$E$508,PO!$A$9:$A$508,D241,PO!$B$9:$B$508,E241)/COUNTIFS(PO!$A$9:$A$508,D241,PO!$B$9:$B$508,E241)))</f>
        <v/>
      </c>
      <c r="J241" s="22" t="str">
        <f aca="false">IF(B241="","",SUMIFS(GRN!$E$9:$E$508,GRN!$C$9:$C$508,D241,GRN!$D$9:$D$508,E241))</f>
        <v/>
      </c>
      <c r="K241" s="23" t="str">
        <f aca="false">IF(B241="","",SUMIFS($F$9:F241,$D$9:D241,D241,$E$9:E241,E241))</f>
        <v/>
      </c>
      <c r="L241" s="24" t="str">
        <f aca="false">IF(OR(B241="",I241=""),"",IF(I241=0,"",G241/I241-1))</f>
        <v/>
      </c>
      <c r="M241" s="10" t="str">
        <f aca="false">IF(B241="","",IF(COUNTIFS($A$9:A241,A241,$B$9:B241,B241)&gt;1,"Hold: duplicate invoice",IF(I241="","Hold: no PO line",IF(J241=0,"Hold: no GRN",IF(K241&gt;J241*(1+Settings!$C$5)+0.0001,"Hold: billed qty above GRN",IF(L241&gt;Settings!$C$6+0.000001,"Hold: rate above PO",IF(L241&lt;-0.000001,"Clear to pay (rate below PO)","Clear to pay")))))))</f>
        <v/>
      </c>
    </row>
    <row r="242" customFormat="false" ht="15" hidden="false" customHeight="false" outlineLevel="0" collapsed="false">
      <c r="A242" s="8"/>
      <c r="B242" s="8"/>
      <c r="C242" s="21"/>
      <c r="D242" s="8"/>
      <c r="E242" s="8"/>
      <c r="F242" s="19"/>
      <c r="G242" s="19"/>
      <c r="H242" s="20" t="str">
        <f aca="false">IF(B242="","",F242*G242)</f>
        <v/>
      </c>
      <c r="I242" s="22" t="str">
        <f aca="false">IF(B242="","",IF(COUNTIFS(PO!$A$9:$A$508,D242,PO!$B$9:$B$508,E242)=0,"",SUMIFS(PO!$E$9:$E$508,PO!$A$9:$A$508,D242,PO!$B$9:$B$508,E242)/COUNTIFS(PO!$A$9:$A$508,D242,PO!$B$9:$B$508,E242)))</f>
        <v/>
      </c>
      <c r="J242" s="22" t="str">
        <f aca="false">IF(B242="","",SUMIFS(GRN!$E$9:$E$508,GRN!$C$9:$C$508,D242,GRN!$D$9:$D$508,E242))</f>
        <v/>
      </c>
      <c r="K242" s="23" t="str">
        <f aca="false">IF(B242="","",SUMIFS($F$9:F242,$D$9:D242,D242,$E$9:E242,E242))</f>
        <v/>
      </c>
      <c r="L242" s="24" t="str">
        <f aca="false">IF(OR(B242="",I242=""),"",IF(I242=0,"",G242/I242-1))</f>
        <v/>
      </c>
      <c r="M242" s="10" t="str">
        <f aca="false">IF(B242="","",IF(COUNTIFS($A$9:A242,A242,$B$9:B242,B242)&gt;1,"Hold: duplicate invoice",IF(I242="","Hold: no PO line",IF(J242=0,"Hold: no GRN",IF(K242&gt;J242*(1+Settings!$C$5)+0.0001,"Hold: billed qty above GRN",IF(L242&gt;Settings!$C$6+0.000001,"Hold: rate above PO",IF(L242&lt;-0.000001,"Clear to pay (rate below PO)","Clear to pay")))))))</f>
        <v/>
      </c>
    </row>
    <row r="243" customFormat="false" ht="15" hidden="false" customHeight="false" outlineLevel="0" collapsed="false">
      <c r="A243" s="8"/>
      <c r="B243" s="8"/>
      <c r="C243" s="21"/>
      <c r="D243" s="8"/>
      <c r="E243" s="8"/>
      <c r="F243" s="19"/>
      <c r="G243" s="19"/>
      <c r="H243" s="20" t="str">
        <f aca="false">IF(B243="","",F243*G243)</f>
        <v/>
      </c>
      <c r="I243" s="22" t="str">
        <f aca="false">IF(B243="","",IF(COUNTIFS(PO!$A$9:$A$508,D243,PO!$B$9:$B$508,E243)=0,"",SUMIFS(PO!$E$9:$E$508,PO!$A$9:$A$508,D243,PO!$B$9:$B$508,E243)/COUNTIFS(PO!$A$9:$A$508,D243,PO!$B$9:$B$508,E243)))</f>
        <v/>
      </c>
      <c r="J243" s="22" t="str">
        <f aca="false">IF(B243="","",SUMIFS(GRN!$E$9:$E$508,GRN!$C$9:$C$508,D243,GRN!$D$9:$D$508,E243))</f>
        <v/>
      </c>
      <c r="K243" s="23" t="str">
        <f aca="false">IF(B243="","",SUMIFS($F$9:F243,$D$9:D243,D243,$E$9:E243,E243))</f>
        <v/>
      </c>
      <c r="L243" s="24" t="str">
        <f aca="false">IF(OR(B243="",I243=""),"",IF(I243=0,"",G243/I243-1))</f>
        <v/>
      </c>
      <c r="M243" s="10" t="str">
        <f aca="false">IF(B243="","",IF(COUNTIFS($A$9:A243,A243,$B$9:B243,B243)&gt;1,"Hold: duplicate invoice",IF(I243="","Hold: no PO line",IF(J243=0,"Hold: no GRN",IF(K243&gt;J243*(1+Settings!$C$5)+0.0001,"Hold: billed qty above GRN",IF(L243&gt;Settings!$C$6+0.000001,"Hold: rate above PO",IF(L243&lt;-0.000001,"Clear to pay (rate below PO)","Clear to pay")))))))</f>
        <v/>
      </c>
    </row>
    <row r="244" customFormat="false" ht="15" hidden="false" customHeight="false" outlineLevel="0" collapsed="false">
      <c r="A244" s="8"/>
      <c r="B244" s="8"/>
      <c r="C244" s="21"/>
      <c r="D244" s="8"/>
      <c r="E244" s="8"/>
      <c r="F244" s="19"/>
      <c r="G244" s="19"/>
      <c r="H244" s="20" t="str">
        <f aca="false">IF(B244="","",F244*G244)</f>
        <v/>
      </c>
      <c r="I244" s="22" t="str">
        <f aca="false">IF(B244="","",IF(COUNTIFS(PO!$A$9:$A$508,D244,PO!$B$9:$B$508,E244)=0,"",SUMIFS(PO!$E$9:$E$508,PO!$A$9:$A$508,D244,PO!$B$9:$B$508,E244)/COUNTIFS(PO!$A$9:$A$508,D244,PO!$B$9:$B$508,E244)))</f>
        <v/>
      </c>
      <c r="J244" s="22" t="str">
        <f aca="false">IF(B244="","",SUMIFS(GRN!$E$9:$E$508,GRN!$C$9:$C$508,D244,GRN!$D$9:$D$508,E244))</f>
        <v/>
      </c>
      <c r="K244" s="23" t="str">
        <f aca="false">IF(B244="","",SUMIFS($F$9:F244,$D$9:D244,D244,$E$9:E244,E244))</f>
        <v/>
      </c>
      <c r="L244" s="24" t="str">
        <f aca="false">IF(OR(B244="",I244=""),"",IF(I244=0,"",G244/I244-1))</f>
        <v/>
      </c>
      <c r="M244" s="10" t="str">
        <f aca="false">IF(B244="","",IF(COUNTIFS($A$9:A244,A244,$B$9:B244,B244)&gt;1,"Hold: duplicate invoice",IF(I244="","Hold: no PO line",IF(J244=0,"Hold: no GRN",IF(K244&gt;J244*(1+Settings!$C$5)+0.0001,"Hold: billed qty above GRN",IF(L244&gt;Settings!$C$6+0.000001,"Hold: rate above PO",IF(L244&lt;-0.000001,"Clear to pay (rate below PO)","Clear to pay")))))))</f>
        <v/>
      </c>
    </row>
    <row r="245" customFormat="false" ht="15" hidden="false" customHeight="false" outlineLevel="0" collapsed="false">
      <c r="A245" s="8"/>
      <c r="B245" s="8"/>
      <c r="C245" s="21"/>
      <c r="D245" s="8"/>
      <c r="E245" s="8"/>
      <c r="F245" s="19"/>
      <c r="G245" s="19"/>
      <c r="H245" s="20" t="str">
        <f aca="false">IF(B245="","",F245*G245)</f>
        <v/>
      </c>
      <c r="I245" s="22" t="str">
        <f aca="false">IF(B245="","",IF(COUNTIFS(PO!$A$9:$A$508,D245,PO!$B$9:$B$508,E245)=0,"",SUMIFS(PO!$E$9:$E$508,PO!$A$9:$A$508,D245,PO!$B$9:$B$508,E245)/COUNTIFS(PO!$A$9:$A$508,D245,PO!$B$9:$B$508,E245)))</f>
        <v/>
      </c>
      <c r="J245" s="22" t="str">
        <f aca="false">IF(B245="","",SUMIFS(GRN!$E$9:$E$508,GRN!$C$9:$C$508,D245,GRN!$D$9:$D$508,E245))</f>
        <v/>
      </c>
      <c r="K245" s="23" t="str">
        <f aca="false">IF(B245="","",SUMIFS($F$9:F245,$D$9:D245,D245,$E$9:E245,E245))</f>
        <v/>
      </c>
      <c r="L245" s="24" t="str">
        <f aca="false">IF(OR(B245="",I245=""),"",IF(I245=0,"",G245/I245-1))</f>
        <v/>
      </c>
      <c r="M245" s="10" t="str">
        <f aca="false">IF(B245="","",IF(COUNTIFS($A$9:A245,A245,$B$9:B245,B245)&gt;1,"Hold: duplicate invoice",IF(I245="","Hold: no PO line",IF(J245=0,"Hold: no GRN",IF(K245&gt;J245*(1+Settings!$C$5)+0.0001,"Hold: billed qty above GRN",IF(L245&gt;Settings!$C$6+0.000001,"Hold: rate above PO",IF(L245&lt;-0.000001,"Clear to pay (rate below PO)","Clear to pay")))))))</f>
        <v/>
      </c>
    </row>
    <row r="246" customFormat="false" ht="15" hidden="false" customHeight="false" outlineLevel="0" collapsed="false">
      <c r="A246" s="8"/>
      <c r="B246" s="8"/>
      <c r="C246" s="21"/>
      <c r="D246" s="8"/>
      <c r="E246" s="8"/>
      <c r="F246" s="19"/>
      <c r="G246" s="19"/>
      <c r="H246" s="20" t="str">
        <f aca="false">IF(B246="","",F246*G246)</f>
        <v/>
      </c>
      <c r="I246" s="22" t="str">
        <f aca="false">IF(B246="","",IF(COUNTIFS(PO!$A$9:$A$508,D246,PO!$B$9:$B$508,E246)=0,"",SUMIFS(PO!$E$9:$E$508,PO!$A$9:$A$508,D246,PO!$B$9:$B$508,E246)/COUNTIFS(PO!$A$9:$A$508,D246,PO!$B$9:$B$508,E246)))</f>
        <v/>
      </c>
      <c r="J246" s="22" t="str">
        <f aca="false">IF(B246="","",SUMIFS(GRN!$E$9:$E$508,GRN!$C$9:$C$508,D246,GRN!$D$9:$D$508,E246))</f>
        <v/>
      </c>
      <c r="K246" s="23" t="str">
        <f aca="false">IF(B246="","",SUMIFS($F$9:F246,$D$9:D246,D246,$E$9:E246,E246))</f>
        <v/>
      </c>
      <c r="L246" s="24" t="str">
        <f aca="false">IF(OR(B246="",I246=""),"",IF(I246=0,"",G246/I246-1))</f>
        <v/>
      </c>
      <c r="M246" s="10" t="str">
        <f aca="false">IF(B246="","",IF(COUNTIFS($A$9:A246,A246,$B$9:B246,B246)&gt;1,"Hold: duplicate invoice",IF(I246="","Hold: no PO line",IF(J246=0,"Hold: no GRN",IF(K246&gt;J246*(1+Settings!$C$5)+0.0001,"Hold: billed qty above GRN",IF(L246&gt;Settings!$C$6+0.000001,"Hold: rate above PO",IF(L246&lt;-0.000001,"Clear to pay (rate below PO)","Clear to pay")))))))</f>
        <v/>
      </c>
    </row>
    <row r="247" customFormat="false" ht="15" hidden="false" customHeight="false" outlineLevel="0" collapsed="false">
      <c r="A247" s="8"/>
      <c r="B247" s="8"/>
      <c r="C247" s="21"/>
      <c r="D247" s="8"/>
      <c r="E247" s="8"/>
      <c r="F247" s="19"/>
      <c r="G247" s="19"/>
      <c r="H247" s="20" t="str">
        <f aca="false">IF(B247="","",F247*G247)</f>
        <v/>
      </c>
      <c r="I247" s="22" t="str">
        <f aca="false">IF(B247="","",IF(COUNTIFS(PO!$A$9:$A$508,D247,PO!$B$9:$B$508,E247)=0,"",SUMIFS(PO!$E$9:$E$508,PO!$A$9:$A$508,D247,PO!$B$9:$B$508,E247)/COUNTIFS(PO!$A$9:$A$508,D247,PO!$B$9:$B$508,E247)))</f>
        <v/>
      </c>
      <c r="J247" s="22" t="str">
        <f aca="false">IF(B247="","",SUMIFS(GRN!$E$9:$E$508,GRN!$C$9:$C$508,D247,GRN!$D$9:$D$508,E247))</f>
        <v/>
      </c>
      <c r="K247" s="23" t="str">
        <f aca="false">IF(B247="","",SUMIFS($F$9:F247,$D$9:D247,D247,$E$9:E247,E247))</f>
        <v/>
      </c>
      <c r="L247" s="24" t="str">
        <f aca="false">IF(OR(B247="",I247=""),"",IF(I247=0,"",G247/I247-1))</f>
        <v/>
      </c>
      <c r="M247" s="10" t="str">
        <f aca="false">IF(B247="","",IF(COUNTIFS($A$9:A247,A247,$B$9:B247,B247)&gt;1,"Hold: duplicate invoice",IF(I247="","Hold: no PO line",IF(J247=0,"Hold: no GRN",IF(K247&gt;J247*(1+Settings!$C$5)+0.0001,"Hold: billed qty above GRN",IF(L247&gt;Settings!$C$6+0.000001,"Hold: rate above PO",IF(L247&lt;-0.000001,"Clear to pay (rate below PO)","Clear to pay")))))))</f>
        <v/>
      </c>
    </row>
    <row r="248" customFormat="false" ht="15" hidden="false" customHeight="false" outlineLevel="0" collapsed="false">
      <c r="A248" s="8"/>
      <c r="B248" s="8"/>
      <c r="C248" s="21"/>
      <c r="D248" s="8"/>
      <c r="E248" s="8"/>
      <c r="F248" s="19"/>
      <c r="G248" s="19"/>
      <c r="H248" s="20" t="str">
        <f aca="false">IF(B248="","",F248*G248)</f>
        <v/>
      </c>
      <c r="I248" s="22" t="str">
        <f aca="false">IF(B248="","",IF(COUNTIFS(PO!$A$9:$A$508,D248,PO!$B$9:$B$508,E248)=0,"",SUMIFS(PO!$E$9:$E$508,PO!$A$9:$A$508,D248,PO!$B$9:$B$508,E248)/COUNTIFS(PO!$A$9:$A$508,D248,PO!$B$9:$B$508,E248)))</f>
        <v/>
      </c>
      <c r="J248" s="22" t="str">
        <f aca="false">IF(B248="","",SUMIFS(GRN!$E$9:$E$508,GRN!$C$9:$C$508,D248,GRN!$D$9:$D$508,E248))</f>
        <v/>
      </c>
      <c r="K248" s="23" t="str">
        <f aca="false">IF(B248="","",SUMIFS($F$9:F248,$D$9:D248,D248,$E$9:E248,E248))</f>
        <v/>
      </c>
      <c r="L248" s="24" t="str">
        <f aca="false">IF(OR(B248="",I248=""),"",IF(I248=0,"",G248/I248-1))</f>
        <v/>
      </c>
      <c r="M248" s="10" t="str">
        <f aca="false">IF(B248="","",IF(COUNTIFS($A$9:A248,A248,$B$9:B248,B248)&gt;1,"Hold: duplicate invoice",IF(I248="","Hold: no PO line",IF(J248=0,"Hold: no GRN",IF(K248&gt;J248*(1+Settings!$C$5)+0.0001,"Hold: billed qty above GRN",IF(L248&gt;Settings!$C$6+0.000001,"Hold: rate above PO",IF(L248&lt;-0.000001,"Clear to pay (rate below PO)","Clear to pay")))))))</f>
        <v/>
      </c>
    </row>
    <row r="249" customFormat="false" ht="15" hidden="false" customHeight="false" outlineLevel="0" collapsed="false">
      <c r="A249" s="8"/>
      <c r="B249" s="8"/>
      <c r="C249" s="21"/>
      <c r="D249" s="8"/>
      <c r="E249" s="8"/>
      <c r="F249" s="19"/>
      <c r="G249" s="19"/>
      <c r="H249" s="20" t="str">
        <f aca="false">IF(B249="","",F249*G249)</f>
        <v/>
      </c>
      <c r="I249" s="22" t="str">
        <f aca="false">IF(B249="","",IF(COUNTIFS(PO!$A$9:$A$508,D249,PO!$B$9:$B$508,E249)=0,"",SUMIFS(PO!$E$9:$E$508,PO!$A$9:$A$508,D249,PO!$B$9:$B$508,E249)/COUNTIFS(PO!$A$9:$A$508,D249,PO!$B$9:$B$508,E249)))</f>
        <v/>
      </c>
      <c r="J249" s="22" t="str">
        <f aca="false">IF(B249="","",SUMIFS(GRN!$E$9:$E$508,GRN!$C$9:$C$508,D249,GRN!$D$9:$D$508,E249))</f>
        <v/>
      </c>
      <c r="K249" s="23" t="str">
        <f aca="false">IF(B249="","",SUMIFS($F$9:F249,$D$9:D249,D249,$E$9:E249,E249))</f>
        <v/>
      </c>
      <c r="L249" s="24" t="str">
        <f aca="false">IF(OR(B249="",I249=""),"",IF(I249=0,"",G249/I249-1))</f>
        <v/>
      </c>
      <c r="M249" s="10" t="str">
        <f aca="false">IF(B249="","",IF(COUNTIFS($A$9:A249,A249,$B$9:B249,B249)&gt;1,"Hold: duplicate invoice",IF(I249="","Hold: no PO line",IF(J249=0,"Hold: no GRN",IF(K249&gt;J249*(1+Settings!$C$5)+0.0001,"Hold: billed qty above GRN",IF(L249&gt;Settings!$C$6+0.000001,"Hold: rate above PO",IF(L249&lt;-0.000001,"Clear to pay (rate below PO)","Clear to pay")))))))</f>
        <v/>
      </c>
    </row>
    <row r="250" customFormat="false" ht="15" hidden="false" customHeight="false" outlineLevel="0" collapsed="false">
      <c r="A250" s="8"/>
      <c r="B250" s="8"/>
      <c r="C250" s="21"/>
      <c r="D250" s="8"/>
      <c r="E250" s="8"/>
      <c r="F250" s="19"/>
      <c r="G250" s="19"/>
      <c r="H250" s="20" t="str">
        <f aca="false">IF(B250="","",F250*G250)</f>
        <v/>
      </c>
      <c r="I250" s="22" t="str">
        <f aca="false">IF(B250="","",IF(COUNTIFS(PO!$A$9:$A$508,D250,PO!$B$9:$B$508,E250)=0,"",SUMIFS(PO!$E$9:$E$508,PO!$A$9:$A$508,D250,PO!$B$9:$B$508,E250)/COUNTIFS(PO!$A$9:$A$508,D250,PO!$B$9:$B$508,E250)))</f>
        <v/>
      </c>
      <c r="J250" s="22" t="str">
        <f aca="false">IF(B250="","",SUMIFS(GRN!$E$9:$E$508,GRN!$C$9:$C$508,D250,GRN!$D$9:$D$508,E250))</f>
        <v/>
      </c>
      <c r="K250" s="23" t="str">
        <f aca="false">IF(B250="","",SUMIFS($F$9:F250,$D$9:D250,D250,$E$9:E250,E250))</f>
        <v/>
      </c>
      <c r="L250" s="24" t="str">
        <f aca="false">IF(OR(B250="",I250=""),"",IF(I250=0,"",G250/I250-1))</f>
        <v/>
      </c>
      <c r="M250" s="10" t="str">
        <f aca="false">IF(B250="","",IF(COUNTIFS($A$9:A250,A250,$B$9:B250,B250)&gt;1,"Hold: duplicate invoice",IF(I250="","Hold: no PO line",IF(J250=0,"Hold: no GRN",IF(K250&gt;J250*(1+Settings!$C$5)+0.0001,"Hold: billed qty above GRN",IF(L250&gt;Settings!$C$6+0.000001,"Hold: rate above PO",IF(L250&lt;-0.000001,"Clear to pay (rate below PO)","Clear to pay")))))))</f>
        <v/>
      </c>
    </row>
    <row r="251" customFormat="false" ht="15" hidden="false" customHeight="false" outlineLevel="0" collapsed="false">
      <c r="A251" s="8"/>
      <c r="B251" s="8"/>
      <c r="C251" s="21"/>
      <c r="D251" s="8"/>
      <c r="E251" s="8"/>
      <c r="F251" s="19"/>
      <c r="G251" s="19"/>
      <c r="H251" s="20" t="str">
        <f aca="false">IF(B251="","",F251*G251)</f>
        <v/>
      </c>
      <c r="I251" s="22" t="str">
        <f aca="false">IF(B251="","",IF(COUNTIFS(PO!$A$9:$A$508,D251,PO!$B$9:$B$508,E251)=0,"",SUMIFS(PO!$E$9:$E$508,PO!$A$9:$A$508,D251,PO!$B$9:$B$508,E251)/COUNTIFS(PO!$A$9:$A$508,D251,PO!$B$9:$B$508,E251)))</f>
        <v/>
      </c>
      <c r="J251" s="22" t="str">
        <f aca="false">IF(B251="","",SUMIFS(GRN!$E$9:$E$508,GRN!$C$9:$C$508,D251,GRN!$D$9:$D$508,E251))</f>
        <v/>
      </c>
      <c r="K251" s="23" t="str">
        <f aca="false">IF(B251="","",SUMIFS($F$9:F251,$D$9:D251,D251,$E$9:E251,E251))</f>
        <v/>
      </c>
      <c r="L251" s="24" t="str">
        <f aca="false">IF(OR(B251="",I251=""),"",IF(I251=0,"",G251/I251-1))</f>
        <v/>
      </c>
      <c r="M251" s="10" t="str">
        <f aca="false">IF(B251="","",IF(COUNTIFS($A$9:A251,A251,$B$9:B251,B251)&gt;1,"Hold: duplicate invoice",IF(I251="","Hold: no PO line",IF(J251=0,"Hold: no GRN",IF(K251&gt;J251*(1+Settings!$C$5)+0.0001,"Hold: billed qty above GRN",IF(L251&gt;Settings!$C$6+0.000001,"Hold: rate above PO",IF(L251&lt;-0.000001,"Clear to pay (rate below PO)","Clear to pay")))))))</f>
        <v/>
      </c>
    </row>
    <row r="252" customFormat="false" ht="15" hidden="false" customHeight="false" outlineLevel="0" collapsed="false">
      <c r="A252" s="8"/>
      <c r="B252" s="8"/>
      <c r="C252" s="21"/>
      <c r="D252" s="8"/>
      <c r="E252" s="8"/>
      <c r="F252" s="19"/>
      <c r="G252" s="19"/>
      <c r="H252" s="20" t="str">
        <f aca="false">IF(B252="","",F252*G252)</f>
        <v/>
      </c>
      <c r="I252" s="22" t="str">
        <f aca="false">IF(B252="","",IF(COUNTIFS(PO!$A$9:$A$508,D252,PO!$B$9:$B$508,E252)=0,"",SUMIFS(PO!$E$9:$E$508,PO!$A$9:$A$508,D252,PO!$B$9:$B$508,E252)/COUNTIFS(PO!$A$9:$A$508,D252,PO!$B$9:$B$508,E252)))</f>
        <v/>
      </c>
      <c r="J252" s="22" t="str">
        <f aca="false">IF(B252="","",SUMIFS(GRN!$E$9:$E$508,GRN!$C$9:$C$508,D252,GRN!$D$9:$D$508,E252))</f>
        <v/>
      </c>
      <c r="K252" s="23" t="str">
        <f aca="false">IF(B252="","",SUMIFS($F$9:F252,$D$9:D252,D252,$E$9:E252,E252))</f>
        <v/>
      </c>
      <c r="L252" s="24" t="str">
        <f aca="false">IF(OR(B252="",I252=""),"",IF(I252=0,"",G252/I252-1))</f>
        <v/>
      </c>
      <c r="M252" s="10" t="str">
        <f aca="false">IF(B252="","",IF(COUNTIFS($A$9:A252,A252,$B$9:B252,B252)&gt;1,"Hold: duplicate invoice",IF(I252="","Hold: no PO line",IF(J252=0,"Hold: no GRN",IF(K252&gt;J252*(1+Settings!$C$5)+0.0001,"Hold: billed qty above GRN",IF(L252&gt;Settings!$C$6+0.000001,"Hold: rate above PO",IF(L252&lt;-0.000001,"Clear to pay (rate below PO)","Clear to pay")))))))</f>
        <v/>
      </c>
    </row>
    <row r="253" customFormat="false" ht="15" hidden="false" customHeight="false" outlineLevel="0" collapsed="false">
      <c r="A253" s="8"/>
      <c r="B253" s="8"/>
      <c r="C253" s="21"/>
      <c r="D253" s="8"/>
      <c r="E253" s="8"/>
      <c r="F253" s="19"/>
      <c r="G253" s="19"/>
      <c r="H253" s="20" t="str">
        <f aca="false">IF(B253="","",F253*G253)</f>
        <v/>
      </c>
      <c r="I253" s="22" t="str">
        <f aca="false">IF(B253="","",IF(COUNTIFS(PO!$A$9:$A$508,D253,PO!$B$9:$B$508,E253)=0,"",SUMIFS(PO!$E$9:$E$508,PO!$A$9:$A$508,D253,PO!$B$9:$B$508,E253)/COUNTIFS(PO!$A$9:$A$508,D253,PO!$B$9:$B$508,E253)))</f>
        <v/>
      </c>
      <c r="J253" s="22" t="str">
        <f aca="false">IF(B253="","",SUMIFS(GRN!$E$9:$E$508,GRN!$C$9:$C$508,D253,GRN!$D$9:$D$508,E253))</f>
        <v/>
      </c>
      <c r="K253" s="23" t="str">
        <f aca="false">IF(B253="","",SUMIFS($F$9:F253,$D$9:D253,D253,$E$9:E253,E253))</f>
        <v/>
      </c>
      <c r="L253" s="24" t="str">
        <f aca="false">IF(OR(B253="",I253=""),"",IF(I253=0,"",G253/I253-1))</f>
        <v/>
      </c>
      <c r="M253" s="10" t="str">
        <f aca="false">IF(B253="","",IF(COUNTIFS($A$9:A253,A253,$B$9:B253,B253)&gt;1,"Hold: duplicate invoice",IF(I253="","Hold: no PO line",IF(J253=0,"Hold: no GRN",IF(K253&gt;J253*(1+Settings!$C$5)+0.0001,"Hold: billed qty above GRN",IF(L253&gt;Settings!$C$6+0.000001,"Hold: rate above PO",IF(L253&lt;-0.000001,"Clear to pay (rate below PO)","Clear to pay")))))))</f>
        <v/>
      </c>
    </row>
    <row r="254" customFormat="false" ht="15" hidden="false" customHeight="false" outlineLevel="0" collapsed="false">
      <c r="A254" s="8"/>
      <c r="B254" s="8"/>
      <c r="C254" s="21"/>
      <c r="D254" s="8"/>
      <c r="E254" s="8"/>
      <c r="F254" s="19"/>
      <c r="G254" s="19"/>
      <c r="H254" s="20" t="str">
        <f aca="false">IF(B254="","",F254*G254)</f>
        <v/>
      </c>
      <c r="I254" s="22" t="str">
        <f aca="false">IF(B254="","",IF(COUNTIFS(PO!$A$9:$A$508,D254,PO!$B$9:$B$508,E254)=0,"",SUMIFS(PO!$E$9:$E$508,PO!$A$9:$A$508,D254,PO!$B$9:$B$508,E254)/COUNTIFS(PO!$A$9:$A$508,D254,PO!$B$9:$B$508,E254)))</f>
        <v/>
      </c>
      <c r="J254" s="22" t="str">
        <f aca="false">IF(B254="","",SUMIFS(GRN!$E$9:$E$508,GRN!$C$9:$C$508,D254,GRN!$D$9:$D$508,E254))</f>
        <v/>
      </c>
      <c r="K254" s="23" t="str">
        <f aca="false">IF(B254="","",SUMIFS($F$9:F254,$D$9:D254,D254,$E$9:E254,E254))</f>
        <v/>
      </c>
      <c r="L254" s="24" t="str">
        <f aca="false">IF(OR(B254="",I254=""),"",IF(I254=0,"",G254/I254-1))</f>
        <v/>
      </c>
      <c r="M254" s="10" t="str">
        <f aca="false">IF(B254="","",IF(COUNTIFS($A$9:A254,A254,$B$9:B254,B254)&gt;1,"Hold: duplicate invoice",IF(I254="","Hold: no PO line",IF(J254=0,"Hold: no GRN",IF(K254&gt;J254*(1+Settings!$C$5)+0.0001,"Hold: billed qty above GRN",IF(L254&gt;Settings!$C$6+0.000001,"Hold: rate above PO",IF(L254&lt;-0.000001,"Clear to pay (rate below PO)","Clear to pay")))))))</f>
        <v/>
      </c>
    </row>
    <row r="255" customFormat="false" ht="15" hidden="false" customHeight="false" outlineLevel="0" collapsed="false">
      <c r="A255" s="8"/>
      <c r="B255" s="8"/>
      <c r="C255" s="21"/>
      <c r="D255" s="8"/>
      <c r="E255" s="8"/>
      <c r="F255" s="19"/>
      <c r="G255" s="19"/>
      <c r="H255" s="20" t="str">
        <f aca="false">IF(B255="","",F255*G255)</f>
        <v/>
      </c>
      <c r="I255" s="22" t="str">
        <f aca="false">IF(B255="","",IF(COUNTIFS(PO!$A$9:$A$508,D255,PO!$B$9:$B$508,E255)=0,"",SUMIFS(PO!$E$9:$E$508,PO!$A$9:$A$508,D255,PO!$B$9:$B$508,E255)/COUNTIFS(PO!$A$9:$A$508,D255,PO!$B$9:$B$508,E255)))</f>
        <v/>
      </c>
      <c r="J255" s="22" t="str">
        <f aca="false">IF(B255="","",SUMIFS(GRN!$E$9:$E$508,GRN!$C$9:$C$508,D255,GRN!$D$9:$D$508,E255))</f>
        <v/>
      </c>
      <c r="K255" s="23" t="str">
        <f aca="false">IF(B255="","",SUMIFS($F$9:F255,$D$9:D255,D255,$E$9:E255,E255))</f>
        <v/>
      </c>
      <c r="L255" s="24" t="str">
        <f aca="false">IF(OR(B255="",I255=""),"",IF(I255=0,"",G255/I255-1))</f>
        <v/>
      </c>
      <c r="M255" s="10" t="str">
        <f aca="false">IF(B255="","",IF(COUNTIFS($A$9:A255,A255,$B$9:B255,B255)&gt;1,"Hold: duplicate invoice",IF(I255="","Hold: no PO line",IF(J255=0,"Hold: no GRN",IF(K255&gt;J255*(1+Settings!$C$5)+0.0001,"Hold: billed qty above GRN",IF(L255&gt;Settings!$C$6+0.000001,"Hold: rate above PO",IF(L255&lt;-0.000001,"Clear to pay (rate below PO)","Clear to pay")))))))</f>
        <v/>
      </c>
    </row>
    <row r="256" customFormat="false" ht="15" hidden="false" customHeight="false" outlineLevel="0" collapsed="false">
      <c r="A256" s="8"/>
      <c r="B256" s="8"/>
      <c r="C256" s="21"/>
      <c r="D256" s="8"/>
      <c r="E256" s="8"/>
      <c r="F256" s="19"/>
      <c r="G256" s="19"/>
      <c r="H256" s="20" t="str">
        <f aca="false">IF(B256="","",F256*G256)</f>
        <v/>
      </c>
      <c r="I256" s="22" t="str">
        <f aca="false">IF(B256="","",IF(COUNTIFS(PO!$A$9:$A$508,D256,PO!$B$9:$B$508,E256)=0,"",SUMIFS(PO!$E$9:$E$508,PO!$A$9:$A$508,D256,PO!$B$9:$B$508,E256)/COUNTIFS(PO!$A$9:$A$508,D256,PO!$B$9:$B$508,E256)))</f>
        <v/>
      </c>
      <c r="J256" s="22" t="str">
        <f aca="false">IF(B256="","",SUMIFS(GRN!$E$9:$E$508,GRN!$C$9:$C$508,D256,GRN!$D$9:$D$508,E256))</f>
        <v/>
      </c>
      <c r="K256" s="23" t="str">
        <f aca="false">IF(B256="","",SUMIFS($F$9:F256,$D$9:D256,D256,$E$9:E256,E256))</f>
        <v/>
      </c>
      <c r="L256" s="24" t="str">
        <f aca="false">IF(OR(B256="",I256=""),"",IF(I256=0,"",G256/I256-1))</f>
        <v/>
      </c>
      <c r="M256" s="10" t="str">
        <f aca="false">IF(B256="","",IF(COUNTIFS($A$9:A256,A256,$B$9:B256,B256)&gt;1,"Hold: duplicate invoice",IF(I256="","Hold: no PO line",IF(J256=0,"Hold: no GRN",IF(K256&gt;J256*(1+Settings!$C$5)+0.0001,"Hold: billed qty above GRN",IF(L256&gt;Settings!$C$6+0.000001,"Hold: rate above PO",IF(L256&lt;-0.000001,"Clear to pay (rate below PO)","Clear to pay")))))))</f>
        <v/>
      </c>
    </row>
    <row r="257" customFormat="false" ht="15" hidden="false" customHeight="false" outlineLevel="0" collapsed="false">
      <c r="A257" s="8"/>
      <c r="B257" s="8"/>
      <c r="C257" s="21"/>
      <c r="D257" s="8"/>
      <c r="E257" s="8"/>
      <c r="F257" s="19"/>
      <c r="G257" s="19"/>
      <c r="H257" s="20" t="str">
        <f aca="false">IF(B257="","",F257*G257)</f>
        <v/>
      </c>
      <c r="I257" s="22" t="str">
        <f aca="false">IF(B257="","",IF(COUNTIFS(PO!$A$9:$A$508,D257,PO!$B$9:$B$508,E257)=0,"",SUMIFS(PO!$E$9:$E$508,PO!$A$9:$A$508,D257,PO!$B$9:$B$508,E257)/COUNTIFS(PO!$A$9:$A$508,D257,PO!$B$9:$B$508,E257)))</f>
        <v/>
      </c>
      <c r="J257" s="22" t="str">
        <f aca="false">IF(B257="","",SUMIFS(GRN!$E$9:$E$508,GRN!$C$9:$C$508,D257,GRN!$D$9:$D$508,E257))</f>
        <v/>
      </c>
      <c r="K257" s="23" t="str">
        <f aca="false">IF(B257="","",SUMIFS($F$9:F257,$D$9:D257,D257,$E$9:E257,E257))</f>
        <v/>
      </c>
      <c r="L257" s="24" t="str">
        <f aca="false">IF(OR(B257="",I257=""),"",IF(I257=0,"",G257/I257-1))</f>
        <v/>
      </c>
      <c r="M257" s="10" t="str">
        <f aca="false">IF(B257="","",IF(COUNTIFS($A$9:A257,A257,$B$9:B257,B257)&gt;1,"Hold: duplicate invoice",IF(I257="","Hold: no PO line",IF(J257=0,"Hold: no GRN",IF(K257&gt;J257*(1+Settings!$C$5)+0.0001,"Hold: billed qty above GRN",IF(L257&gt;Settings!$C$6+0.000001,"Hold: rate above PO",IF(L257&lt;-0.000001,"Clear to pay (rate below PO)","Clear to pay")))))))</f>
        <v/>
      </c>
    </row>
    <row r="258" customFormat="false" ht="15" hidden="false" customHeight="false" outlineLevel="0" collapsed="false">
      <c r="A258" s="8"/>
      <c r="B258" s="8"/>
      <c r="C258" s="21"/>
      <c r="D258" s="8"/>
      <c r="E258" s="8"/>
      <c r="F258" s="19"/>
      <c r="G258" s="19"/>
      <c r="H258" s="20" t="str">
        <f aca="false">IF(B258="","",F258*G258)</f>
        <v/>
      </c>
      <c r="I258" s="22" t="str">
        <f aca="false">IF(B258="","",IF(COUNTIFS(PO!$A$9:$A$508,D258,PO!$B$9:$B$508,E258)=0,"",SUMIFS(PO!$E$9:$E$508,PO!$A$9:$A$508,D258,PO!$B$9:$B$508,E258)/COUNTIFS(PO!$A$9:$A$508,D258,PO!$B$9:$B$508,E258)))</f>
        <v/>
      </c>
      <c r="J258" s="22" t="str">
        <f aca="false">IF(B258="","",SUMIFS(GRN!$E$9:$E$508,GRN!$C$9:$C$508,D258,GRN!$D$9:$D$508,E258))</f>
        <v/>
      </c>
      <c r="K258" s="23" t="str">
        <f aca="false">IF(B258="","",SUMIFS($F$9:F258,$D$9:D258,D258,$E$9:E258,E258))</f>
        <v/>
      </c>
      <c r="L258" s="24" t="str">
        <f aca="false">IF(OR(B258="",I258=""),"",IF(I258=0,"",G258/I258-1))</f>
        <v/>
      </c>
      <c r="M258" s="10" t="str">
        <f aca="false">IF(B258="","",IF(COUNTIFS($A$9:A258,A258,$B$9:B258,B258)&gt;1,"Hold: duplicate invoice",IF(I258="","Hold: no PO line",IF(J258=0,"Hold: no GRN",IF(K258&gt;J258*(1+Settings!$C$5)+0.0001,"Hold: billed qty above GRN",IF(L258&gt;Settings!$C$6+0.000001,"Hold: rate above PO",IF(L258&lt;-0.000001,"Clear to pay (rate below PO)","Clear to pay")))))))</f>
        <v/>
      </c>
    </row>
    <row r="259" customFormat="false" ht="15" hidden="false" customHeight="false" outlineLevel="0" collapsed="false">
      <c r="A259" s="8"/>
      <c r="B259" s="8"/>
      <c r="C259" s="21"/>
      <c r="D259" s="8"/>
      <c r="E259" s="8"/>
      <c r="F259" s="19"/>
      <c r="G259" s="19"/>
      <c r="H259" s="20" t="str">
        <f aca="false">IF(B259="","",F259*G259)</f>
        <v/>
      </c>
      <c r="I259" s="22" t="str">
        <f aca="false">IF(B259="","",IF(COUNTIFS(PO!$A$9:$A$508,D259,PO!$B$9:$B$508,E259)=0,"",SUMIFS(PO!$E$9:$E$508,PO!$A$9:$A$508,D259,PO!$B$9:$B$508,E259)/COUNTIFS(PO!$A$9:$A$508,D259,PO!$B$9:$B$508,E259)))</f>
        <v/>
      </c>
      <c r="J259" s="22" t="str">
        <f aca="false">IF(B259="","",SUMIFS(GRN!$E$9:$E$508,GRN!$C$9:$C$508,D259,GRN!$D$9:$D$508,E259))</f>
        <v/>
      </c>
      <c r="K259" s="23" t="str">
        <f aca="false">IF(B259="","",SUMIFS($F$9:F259,$D$9:D259,D259,$E$9:E259,E259))</f>
        <v/>
      </c>
      <c r="L259" s="24" t="str">
        <f aca="false">IF(OR(B259="",I259=""),"",IF(I259=0,"",G259/I259-1))</f>
        <v/>
      </c>
      <c r="M259" s="10" t="str">
        <f aca="false">IF(B259="","",IF(COUNTIFS($A$9:A259,A259,$B$9:B259,B259)&gt;1,"Hold: duplicate invoice",IF(I259="","Hold: no PO line",IF(J259=0,"Hold: no GRN",IF(K259&gt;J259*(1+Settings!$C$5)+0.0001,"Hold: billed qty above GRN",IF(L259&gt;Settings!$C$6+0.000001,"Hold: rate above PO",IF(L259&lt;-0.000001,"Clear to pay (rate below PO)","Clear to pay")))))))</f>
        <v/>
      </c>
    </row>
    <row r="260" customFormat="false" ht="15" hidden="false" customHeight="false" outlineLevel="0" collapsed="false">
      <c r="A260" s="8"/>
      <c r="B260" s="8"/>
      <c r="C260" s="21"/>
      <c r="D260" s="8"/>
      <c r="E260" s="8"/>
      <c r="F260" s="19"/>
      <c r="G260" s="19"/>
      <c r="H260" s="20" t="str">
        <f aca="false">IF(B260="","",F260*G260)</f>
        <v/>
      </c>
      <c r="I260" s="22" t="str">
        <f aca="false">IF(B260="","",IF(COUNTIFS(PO!$A$9:$A$508,D260,PO!$B$9:$B$508,E260)=0,"",SUMIFS(PO!$E$9:$E$508,PO!$A$9:$A$508,D260,PO!$B$9:$B$508,E260)/COUNTIFS(PO!$A$9:$A$508,D260,PO!$B$9:$B$508,E260)))</f>
        <v/>
      </c>
      <c r="J260" s="22" t="str">
        <f aca="false">IF(B260="","",SUMIFS(GRN!$E$9:$E$508,GRN!$C$9:$C$508,D260,GRN!$D$9:$D$508,E260))</f>
        <v/>
      </c>
      <c r="K260" s="23" t="str">
        <f aca="false">IF(B260="","",SUMIFS($F$9:F260,$D$9:D260,D260,$E$9:E260,E260))</f>
        <v/>
      </c>
      <c r="L260" s="24" t="str">
        <f aca="false">IF(OR(B260="",I260=""),"",IF(I260=0,"",G260/I260-1))</f>
        <v/>
      </c>
      <c r="M260" s="10" t="str">
        <f aca="false">IF(B260="","",IF(COUNTIFS($A$9:A260,A260,$B$9:B260,B260)&gt;1,"Hold: duplicate invoice",IF(I260="","Hold: no PO line",IF(J260=0,"Hold: no GRN",IF(K260&gt;J260*(1+Settings!$C$5)+0.0001,"Hold: billed qty above GRN",IF(L260&gt;Settings!$C$6+0.000001,"Hold: rate above PO",IF(L260&lt;-0.000001,"Clear to pay (rate below PO)","Clear to pay")))))))</f>
        <v/>
      </c>
    </row>
    <row r="261" customFormat="false" ht="15" hidden="false" customHeight="false" outlineLevel="0" collapsed="false">
      <c r="A261" s="8"/>
      <c r="B261" s="8"/>
      <c r="C261" s="21"/>
      <c r="D261" s="8"/>
      <c r="E261" s="8"/>
      <c r="F261" s="19"/>
      <c r="G261" s="19"/>
      <c r="H261" s="20" t="str">
        <f aca="false">IF(B261="","",F261*G261)</f>
        <v/>
      </c>
      <c r="I261" s="22" t="str">
        <f aca="false">IF(B261="","",IF(COUNTIFS(PO!$A$9:$A$508,D261,PO!$B$9:$B$508,E261)=0,"",SUMIFS(PO!$E$9:$E$508,PO!$A$9:$A$508,D261,PO!$B$9:$B$508,E261)/COUNTIFS(PO!$A$9:$A$508,D261,PO!$B$9:$B$508,E261)))</f>
        <v/>
      </c>
      <c r="J261" s="22" t="str">
        <f aca="false">IF(B261="","",SUMIFS(GRN!$E$9:$E$508,GRN!$C$9:$C$508,D261,GRN!$D$9:$D$508,E261))</f>
        <v/>
      </c>
      <c r="K261" s="23" t="str">
        <f aca="false">IF(B261="","",SUMIFS($F$9:F261,$D$9:D261,D261,$E$9:E261,E261))</f>
        <v/>
      </c>
      <c r="L261" s="24" t="str">
        <f aca="false">IF(OR(B261="",I261=""),"",IF(I261=0,"",G261/I261-1))</f>
        <v/>
      </c>
      <c r="M261" s="10" t="str">
        <f aca="false">IF(B261="","",IF(COUNTIFS($A$9:A261,A261,$B$9:B261,B261)&gt;1,"Hold: duplicate invoice",IF(I261="","Hold: no PO line",IF(J261=0,"Hold: no GRN",IF(K261&gt;J261*(1+Settings!$C$5)+0.0001,"Hold: billed qty above GRN",IF(L261&gt;Settings!$C$6+0.000001,"Hold: rate above PO",IF(L261&lt;-0.000001,"Clear to pay (rate below PO)","Clear to pay")))))))</f>
        <v/>
      </c>
    </row>
    <row r="262" customFormat="false" ht="15" hidden="false" customHeight="false" outlineLevel="0" collapsed="false">
      <c r="A262" s="8"/>
      <c r="B262" s="8"/>
      <c r="C262" s="21"/>
      <c r="D262" s="8"/>
      <c r="E262" s="8"/>
      <c r="F262" s="19"/>
      <c r="G262" s="19"/>
      <c r="H262" s="20" t="str">
        <f aca="false">IF(B262="","",F262*G262)</f>
        <v/>
      </c>
      <c r="I262" s="22" t="str">
        <f aca="false">IF(B262="","",IF(COUNTIFS(PO!$A$9:$A$508,D262,PO!$B$9:$B$508,E262)=0,"",SUMIFS(PO!$E$9:$E$508,PO!$A$9:$A$508,D262,PO!$B$9:$B$508,E262)/COUNTIFS(PO!$A$9:$A$508,D262,PO!$B$9:$B$508,E262)))</f>
        <v/>
      </c>
      <c r="J262" s="22" t="str">
        <f aca="false">IF(B262="","",SUMIFS(GRN!$E$9:$E$508,GRN!$C$9:$C$508,D262,GRN!$D$9:$D$508,E262))</f>
        <v/>
      </c>
      <c r="K262" s="23" t="str">
        <f aca="false">IF(B262="","",SUMIFS($F$9:F262,$D$9:D262,D262,$E$9:E262,E262))</f>
        <v/>
      </c>
      <c r="L262" s="24" t="str">
        <f aca="false">IF(OR(B262="",I262=""),"",IF(I262=0,"",G262/I262-1))</f>
        <v/>
      </c>
      <c r="M262" s="10" t="str">
        <f aca="false">IF(B262="","",IF(COUNTIFS($A$9:A262,A262,$B$9:B262,B262)&gt;1,"Hold: duplicate invoice",IF(I262="","Hold: no PO line",IF(J262=0,"Hold: no GRN",IF(K262&gt;J262*(1+Settings!$C$5)+0.0001,"Hold: billed qty above GRN",IF(L262&gt;Settings!$C$6+0.000001,"Hold: rate above PO",IF(L262&lt;-0.000001,"Clear to pay (rate below PO)","Clear to pay")))))))</f>
        <v/>
      </c>
    </row>
    <row r="263" customFormat="false" ht="15" hidden="false" customHeight="false" outlineLevel="0" collapsed="false">
      <c r="A263" s="8"/>
      <c r="B263" s="8"/>
      <c r="C263" s="21"/>
      <c r="D263" s="8"/>
      <c r="E263" s="8"/>
      <c r="F263" s="19"/>
      <c r="G263" s="19"/>
      <c r="H263" s="20" t="str">
        <f aca="false">IF(B263="","",F263*G263)</f>
        <v/>
      </c>
      <c r="I263" s="22" t="str">
        <f aca="false">IF(B263="","",IF(COUNTIFS(PO!$A$9:$A$508,D263,PO!$B$9:$B$508,E263)=0,"",SUMIFS(PO!$E$9:$E$508,PO!$A$9:$A$508,D263,PO!$B$9:$B$508,E263)/COUNTIFS(PO!$A$9:$A$508,D263,PO!$B$9:$B$508,E263)))</f>
        <v/>
      </c>
      <c r="J263" s="22" t="str">
        <f aca="false">IF(B263="","",SUMIFS(GRN!$E$9:$E$508,GRN!$C$9:$C$508,D263,GRN!$D$9:$D$508,E263))</f>
        <v/>
      </c>
      <c r="K263" s="23" t="str">
        <f aca="false">IF(B263="","",SUMIFS($F$9:F263,$D$9:D263,D263,$E$9:E263,E263))</f>
        <v/>
      </c>
      <c r="L263" s="24" t="str">
        <f aca="false">IF(OR(B263="",I263=""),"",IF(I263=0,"",G263/I263-1))</f>
        <v/>
      </c>
      <c r="M263" s="10" t="str">
        <f aca="false">IF(B263="","",IF(COUNTIFS($A$9:A263,A263,$B$9:B263,B263)&gt;1,"Hold: duplicate invoice",IF(I263="","Hold: no PO line",IF(J263=0,"Hold: no GRN",IF(K263&gt;J263*(1+Settings!$C$5)+0.0001,"Hold: billed qty above GRN",IF(L263&gt;Settings!$C$6+0.000001,"Hold: rate above PO",IF(L263&lt;-0.000001,"Clear to pay (rate below PO)","Clear to pay")))))))</f>
        <v/>
      </c>
    </row>
    <row r="264" customFormat="false" ht="15" hidden="false" customHeight="false" outlineLevel="0" collapsed="false">
      <c r="A264" s="8"/>
      <c r="B264" s="8"/>
      <c r="C264" s="21"/>
      <c r="D264" s="8"/>
      <c r="E264" s="8"/>
      <c r="F264" s="19"/>
      <c r="G264" s="19"/>
      <c r="H264" s="20" t="str">
        <f aca="false">IF(B264="","",F264*G264)</f>
        <v/>
      </c>
      <c r="I264" s="22" t="str">
        <f aca="false">IF(B264="","",IF(COUNTIFS(PO!$A$9:$A$508,D264,PO!$B$9:$B$508,E264)=0,"",SUMIFS(PO!$E$9:$E$508,PO!$A$9:$A$508,D264,PO!$B$9:$B$508,E264)/COUNTIFS(PO!$A$9:$A$508,D264,PO!$B$9:$B$508,E264)))</f>
        <v/>
      </c>
      <c r="J264" s="22" t="str">
        <f aca="false">IF(B264="","",SUMIFS(GRN!$E$9:$E$508,GRN!$C$9:$C$508,D264,GRN!$D$9:$D$508,E264))</f>
        <v/>
      </c>
      <c r="K264" s="23" t="str">
        <f aca="false">IF(B264="","",SUMIFS($F$9:F264,$D$9:D264,D264,$E$9:E264,E264))</f>
        <v/>
      </c>
      <c r="L264" s="24" t="str">
        <f aca="false">IF(OR(B264="",I264=""),"",IF(I264=0,"",G264/I264-1))</f>
        <v/>
      </c>
      <c r="M264" s="10" t="str">
        <f aca="false">IF(B264="","",IF(COUNTIFS($A$9:A264,A264,$B$9:B264,B264)&gt;1,"Hold: duplicate invoice",IF(I264="","Hold: no PO line",IF(J264=0,"Hold: no GRN",IF(K264&gt;J264*(1+Settings!$C$5)+0.0001,"Hold: billed qty above GRN",IF(L264&gt;Settings!$C$6+0.000001,"Hold: rate above PO",IF(L264&lt;-0.000001,"Clear to pay (rate below PO)","Clear to pay")))))))</f>
        <v/>
      </c>
    </row>
    <row r="265" customFormat="false" ht="15" hidden="false" customHeight="false" outlineLevel="0" collapsed="false">
      <c r="A265" s="8"/>
      <c r="B265" s="8"/>
      <c r="C265" s="21"/>
      <c r="D265" s="8"/>
      <c r="E265" s="8"/>
      <c r="F265" s="19"/>
      <c r="G265" s="19"/>
      <c r="H265" s="20" t="str">
        <f aca="false">IF(B265="","",F265*G265)</f>
        <v/>
      </c>
      <c r="I265" s="22" t="str">
        <f aca="false">IF(B265="","",IF(COUNTIFS(PO!$A$9:$A$508,D265,PO!$B$9:$B$508,E265)=0,"",SUMIFS(PO!$E$9:$E$508,PO!$A$9:$A$508,D265,PO!$B$9:$B$508,E265)/COUNTIFS(PO!$A$9:$A$508,D265,PO!$B$9:$B$508,E265)))</f>
        <v/>
      </c>
      <c r="J265" s="22" t="str">
        <f aca="false">IF(B265="","",SUMIFS(GRN!$E$9:$E$508,GRN!$C$9:$C$508,D265,GRN!$D$9:$D$508,E265))</f>
        <v/>
      </c>
      <c r="K265" s="23" t="str">
        <f aca="false">IF(B265="","",SUMIFS($F$9:F265,$D$9:D265,D265,$E$9:E265,E265))</f>
        <v/>
      </c>
      <c r="L265" s="24" t="str">
        <f aca="false">IF(OR(B265="",I265=""),"",IF(I265=0,"",G265/I265-1))</f>
        <v/>
      </c>
      <c r="M265" s="10" t="str">
        <f aca="false">IF(B265="","",IF(COUNTIFS($A$9:A265,A265,$B$9:B265,B265)&gt;1,"Hold: duplicate invoice",IF(I265="","Hold: no PO line",IF(J265=0,"Hold: no GRN",IF(K265&gt;J265*(1+Settings!$C$5)+0.0001,"Hold: billed qty above GRN",IF(L265&gt;Settings!$C$6+0.000001,"Hold: rate above PO",IF(L265&lt;-0.000001,"Clear to pay (rate below PO)","Clear to pay")))))))</f>
        <v/>
      </c>
    </row>
    <row r="266" customFormat="false" ht="15" hidden="false" customHeight="false" outlineLevel="0" collapsed="false">
      <c r="A266" s="8"/>
      <c r="B266" s="8"/>
      <c r="C266" s="21"/>
      <c r="D266" s="8"/>
      <c r="E266" s="8"/>
      <c r="F266" s="19"/>
      <c r="G266" s="19"/>
      <c r="H266" s="20" t="str">
        <f aca="false">IF(B266="","",F266*G266)</f>
        <v/>
      </c>
      <c r="I266" s="22" t="str">
        <f aca="false">IF(B266="","",IF(COUNTIFS(PO!$A$9:$A$508,D266,PO!$B$9:$B$508,E266)=0,"",SUMIFS(PO!$E$9:$E$508,PO!$A$9:$A$508,D266,PO!$B$9:$B$508,E266)/COUNTIFS(PO!$A$9:$A$508,D266,PO!$B$9:$B$508,E266)))</f>
        <v/>
      </c>
      <c r="J266" s="22" t="str">
        <f aca="false">IF(B266="","",SUMIFS(GRN!$E$9:$E$508,GRN!$C$9:$C$508,D266,GRN!$D$9:$D$508,E266))</f>
        <v/>
      </c>
      <c r="K266" s="23" t="str">
        <f aca="false">IF(B266="","",SUMIFS($F$9:F266,$D$9:D266,D266,$E$9:E266,E266))</f>
        <v/>
      </c>
      <c r="L266" s="24" t="str">
        <f aca="false">IF(OR(B266="",I266=""),"",IF(I266=0,"",G266/I266-1))</f>
        <v/>
      </c>
      <c r="M266" s="10" t="str">
        <f aca="false">IF(B266="","",IF(COUNTIFS($A$9:A266,A266,$B$9:B266,B266)&gt;1,"Hold: duplicate invoice",IF(I266="","Hold: no PO line",IF(J266=0,"Hold: no GRN",IF(K266&gt;J266*(1+Settings!$C$5)+0.0001,"Hold: billed qty above GRN",IF(L266&gt;Settings!$C$6+0.000001,"Hold: rate above PO",IF(L266&lt;-0.000001,"Clear to pay (rate below PO)","Clear to pay")))))))</f>
        <v/>
      </c>
    </row>
    <row r="267" customFormat="false" ht="15" hidden="false" customHeight="false" outlineLevel="0" collapsed="false">
      <c r="A267" s="8"/>
      <c r="B267" s="8"/>
      <c r="C267" s="21"/>
      <c r="D267" s="8"/>
      <c r="E267" s="8"/>
      <c r="F267" s="19"/>
      <c r="G267" s="19"/>
      <c r="H267" s="20" t="str">
        <f aca="false">IF(B267="","",F267*G267)</f>
        <v/>
      </c>
      <c r="I267" s="22" t="str">
        <f aca="false">IF(B267="","",IF(COUNTIFS(PO!$A$9:$A$508,D267,PO!$B$9:$B$508,E267)=0,"",SUMIFS(PO!$E$9:$E$508,PO!$A$9:$A$508,D267,PO!$B$9:$B$508,E267)/COUNTIFS(PO!$A$9:$A$508,D267,PO!$B$9:$B$508,E267)))</f>
        <v/>
      </c>
      <c r="J267" s="22" t="str">
        <f aca="false">IF(B267="","",SUMIFS(GRN!$E$9:$E$508,GRN!$C$9:$C$508,D267,GRN!$D$9:$D$508,E267))</f>
        <v/>
      </c>
      <c r="K267" s="23" t="str">
        <f aca="false">IF(B267="","",SUMIFS($F$9:F267,$D$9:D267,D267,$E$9:E267,E267))</f>
        <v/>
      </c>
      <c r="L267" s="24" t="str">
        <f aca="false">IF(OR(B267="",I267=""),"",IF(I267=0,"",G267/I267-1))</f>
        <v/>
      </c>
      <c r="M267" s="10" t="str">
        <f aca="false">IF(B267="","",IF(COUNTIFS($A$9:A267,A267,$B$9:B267,B267)&gt;1,"Hold: duplicate invoice",IF(I267="","Hold: no PO line",IF(J267=0,"Hold: no GRN",IF(K267&gt;J267*(1+Settings!$C$5)+0.0001,"Hold: billed qty above GRN",IF(L267&gt;Settings!$C$6+0.000001,"Hold: rate above PO",IF(L267&lt;-0.000001,"Clear to pay (rate below PO)","Clear to pay")))))))</f>
        <v/>
      </c>
    </row>
    <row r="268" customFormat="false" ht="15" hidden="false" customHeight="false" outlineLevel="0" collapsed="false">
      <c r="A268" s="8"/>
      <c r="B268" s="8"/>
      <c r="C268" s="21"/>
      <c r="D268" s="8"/>
      <c r="E268" s="8"/>
      <c r="F268" s="19"/>
      <c r="G268" s="19"/>
      <c r="H268" s="20" t="str">
        <f aca="false">IF(B268="","",F268*G268)</f>
        <v/>
      </c>
      <c r="I268" s="22" t="str">
        <f aca="false">IF(B268="","",IF(COUNTIFS(PO!$A$9:$A$508,D268,PO!$B$9:$B$508,E268)=0,"",SUMIFS(PO!$E$9:$E$508,PO!$A$9:$A$508,D268,PO!$B$9:$B$508,E268)/COUNTIFS(PO!$A$9:$A$508,D268,PO!$B$9:$B$508,E268)))</f>
        <v/>
      </c>
      <c r="J268" s="22" t="str">
        <f aca="false">IF(B268="","",SUMIFS(GRN!$E$9:$E$508,GRN!$C$9:$C$508,D268,GRN!$D$9:$D$508,E268))</f>
        <v/>
      </c>
      <c r="K268" s="23" t="str">
        <f aca="false">IF(B268="","",SUMIFS($F$9:F268,$D$9:D268,D268,$E$9:E268,E268))</f>
        <v/>
      </c>
      <c r="L268" s="24" t="str">
        <f aca="false">IF(OR(B268="",I268=""),"",IF(I268=0,"",G268/I268-1))</f>
        <v/>
      </c>
      <c r="M268" s="10" t="str">
        <f aca="false">IF(B268="","",IF(COUNTIFS($A$9:A268,A268,$B$9:B268,B268)&gt;1,"Hold: duplicate invoice",IF(I268="","Hold: no PO line",IF(J268=0,"Hold: no GRN",IF(K268&gt;J268*(1+Settings!$C$5)+0.0001,"Hold: billed qty above GRN",IF(L268&gt;Settings!$C$6+0.000001,"Hold: rate above PO",IF(L268&lt;-0.000001,"Clear to pay (rate below PO)","Clear to pay")))))))</f>
        <v/>
      </c>
    </row>
    <row r="269" customFormat="false" ht="15" hidden="false" customHeight="false" outlineLevel="0" collapsed="false">
      <c r="A269" s="8"/>
      <c r="B269" s="8"/>
      <c r="C269" s="21"/>
      <c r="D269" s="8"/>
      <c r="E269" s="8"/>
      <c r="F269" s="19"/>
      <c r="G269" s="19"/>
      <c r="H269" s="20" t="str">
        <f aca="false">IF(B269="","",F269*G269)</f>
        <v/>
      </c>
      <c r="I269" s="22" t="str">
        <f aca="false">IF(B269="","",IF(COUNTIFS(PO!$A$9:$A$508,D269,PO!$B$9:$B$508,E269)=0,"",SUMIFS(PO!$E$9:$E$508,PO!$A$9:$A$508,D269,PO!$B$9:$B$508,E269)/COUNTIFS(PO!$A$9:$A$508,D269,PO!$B$9:$B$508,E269)))</f>
        <v/>
      </c>
      <c r="J269" s="22" t="str">
        <f aca="false">IF(B269="","",SUMIFS(GRN!$E$9:$E$508,GRN!$C$9:$C$508,D269,GRN!$D$9:$D$508,E269))</f>
        <v/>
      </c>
      <c r="K269" s="23" t="str">
        <f aca="false">IF(B269="","",SUMIFS($F$9:F269,$D$9:D269,D269,$E$9:E269,E269))</f>
        <v/>
      </c>
      <c r="L269" s="24" t="str">
        <f aca="false">IF(OR(B269="",I269=""),"",IF(I269=0,"",G269/I269-1))</f>
        <v/>
      </c>
      <c r="M269" s="10" t="str">
        <f aca="false">IF(B269="","",IF(COUNTIFS($A$9:A269,A269,$B$9:B269,B269)&gt;1,"Hold: duplicate invoice",IF(I269="","Hold: no PO line",IF(J269=0,"Hold: no GRN",IF(K269&gt;J269*(1+Settings!$C$5)+0.0001,"Hold: billed qty above GRN",IF(L269&gt;Settings!$C$6+0.000001,"Hold: rate above PO",IF(L269&lt;-0.000001,"Clear to pay (rate below PO)","Clear to pay")))))))</f>
        <v/>
      </c>
    </row>
    <row r="270" customFormat="false" ht="15" hidden="false" customHeight="false" outlineLevel="0" collapsed="false">
      <c r="A270" s="8"/>
      <c r="B270" s="8"/>
      <c r="C270" s="21"/>
      <c r="D270" s="8"/>
      <c r="E270" s="8"/>
      <c r="F270" s="19"/>
      <c r="G270" s="19"/>
      <c r="H270" s="20" t="str">
        <f aca="false">IF(B270="","",F270*G270)</f>
        <v/>
      </c>
      <c r="I270" s="22" t="str">
        <f aca="false">IF(B270="","",IF(COUNTIFS(PO!$A$9:$A$508,D270,PO!$B$9:$B$508,E270)=0,"",SUMIFS(PO!$E$9:$E$508,PO!$A$9:$A$508,D270,PO!$B$9:$B$508,E270)/COUNTIFS(PO!$A$9:$A$508,D270,PO!$B$9:$B$508,E270)))</f>
        <v/>
      </c>
      <c r="J270" s="22" t="str">
        <f aca="false">IF(B270="","",SUMIFS(GRN!$E$9:$E$508,GRN!$C$9:$C$508,D270,GRN!$D$9:$D$508,E270))</f>
        <v/>
      </c>
      <c r="K270" s="23" t="str">
        <f aca="false">IF(B270="","",SUMIFS($F$9:F270,$D$9:D270,D270,$E$9:E270,E270))</f>
        <v/>
      </c>
      <c r="L270" s="24" t="str">
        <f aca="false">IF(OR(B270="",I270=""),"",IF(I270=0,"",G270/I270-1))</f>
        <v/>
      </c>
      <c r="M270" s="10" t="str">
        <f aca="false">IF(B270="","",IF(COUNTIFS($A$9:A270,A270,$B$9:B270,B270)&gt;1,"Hold: duplicate invoice",IF(I270="","Hold: no PO line",IF(J270=0,"Hold: no GRN",IF(K270&gt;J270*(1+Settings!$C$5)+0.0001,"Hold: billed qty above GRN",IF(L270&gt;Settings!$C$6+0.000001,"Hold: rate above PO",IF(L270&lt;-0.000001,"Clear to pay (rate below PO)","Clear to pay")))))))</f>
        <v/>
      </c>
    </row>
    <row r="271" customFormat="false" ht="15" hidden="false" customHeight="false" outlineLevel="0" collapsed="false">
      <c r="A271" s="8"/>
      <c r="B271" s="8"/>
      <c r="C271" s="21"/>
      <c r="D271" s="8"/>
      <c r="E271" s="8"/>
      <c r="F271" s="19"/>
      <c r="G271" s="19"/>
      <c r="H271" s="20" t="str">
        <f aca="false">IF(B271="","",F271*G271)</f>
        <v/>
      </c>
      <c r="I271" s="22" t="str">
        <f aca="false">IF(B271="","",IF(COUNTIFS(PO!$A$9:$A$508,D271,PO!$B$9:$B$508,E271)=0,"",SUMIFS(PO!$E$9:$E$508,PO!$A$9:$A$508,D271,PO!$B$9:$B$508,E271)/COUNTIFS(PO!$A$9:$A$508,D271,PO!$B$9:$B$508,E271)))</f>
        <v/>
      </c>
      <c r="J271" s="22" t="str">
        <f aca="false">IF(B271="","",SUMIFS(GRN!$E$9:$E$508,GRN!$C$9:$C$508,D271,GRN!$D$9:$D$508,E271))</f>
        <v/>
      </c>
      <c r="K271" s="23" t="str">
        <f aca="false">IF(B271="","",SUMIFS($F$9:F271,$D$9:D271,D271,$E$9:E271,E271))</f>
        <v/>
      </c>
      <c r="L271" s="24" t="str">
        <f aca="false">IF(OR(B271="",I271=""),"",IF(I271=0,"",G271/I271-1))</f>
        <v/>
      </c>
      <c r="M271" s="10" t="str">
        <f aca="false">IF(B271="","",IF(COUNTIFS($A$9:A271,A271,$B$9:B271,B271)&gt;1,"Hold: duplicate invoice",IF(I271="","Hold: no PO line",IF(J271=0,"Hold: no GRN",IF(K271&gt;J271*(1+Settings!$C$5)+0.0001,"Hold: billed qty above GRN",IF(L271&gt;Settings!$C$6+0.000001,"Hold: rate above PO",IF(L271&lt;-0.000001,"Clear to pay (rate below PO)","Clear to pay")))))))</f>
        <v/>
      </c>
    </row>
    <row r="272" customFormat="false" ht="15" hidden="false" customHeight="false" outlineLevel="0" collapsed="false">
      <c r="A272" s="8"/>
      <c r="B272" s="8"/>
      <c r="C272" s="21"/>
      <c r="D272" s="8"/>
      <c r="E272" s="8"/>
      <c r="F272" s="19"/>
      <c r="G272" s="19"/>
      <c r="H272" s="20" t="str">
        <f aca="false">IF(B272="","",F272*G272)</f>
        <v/>
      </c>
      <c r="I272" s="22" t="str">
        <f aca="false">IF(B272="","",IF(COUNTIFS(PO!$A$9:$A$508,D272,PO!$B$9:$B$508,E272)=0,"",SUMIFS(PO!$E$9:$E$508,PO!$A$9:$A$508,D272,PO!$B$9:$B$508,E272)/COUNTIFS(PO!$A$9:$A$508,D272,PO!$B$9:$B$508,E272)))</f>
        <v/>
      </c>
      <c r="J272" s="22" t="str">
        <f aca="false">IF(B272="","",SUMIFS(GRN!$E$9:$E$508,GRN!$C$9:$C$508,D272,GRN!$D$9:$D$508,E272))</f>
        <v/>
      </c>
      <c r="K272" s="23" t="str">
        <f aca="false">IF(B272="","",SUMIFS($F$9:F272,$D$9:D272,D272,$E$9:E272,E272))</f>
        <v/>
      </c>
      <c r="L272" s="24" t="str">
        <f aca="false">IF(OR(B272="",I272=""),"",IF(I272=0,"",G272/I272-1))</f>
        <v/>
      </c>
      <c r="M272" s="10" t="str">
        <f aca="false">IF(B272="","",IF(COUNTIFS($A$9:A272,A272,$B$9:B272,B272)&gt;1,"Hold: duplicate invoice",IF(I272="","Hold: no PO line",IF(J272=0,"Hold: no GRN",IF(K272&gt;J272*(1+Settings!$C$5)+0.0001,"Hold: billed qty above GRN",IF(L272&gt;Settings!$C$6+0.000001,"Hold: rate above PO",IF(L272&lt;-0.000001,"Clear to pay (rate below PO)","Clear to pay")))))))</f>
        <v/>
      </c>
    </row>
    <row r="273" customFormat="false" ht="15" hidden="false" customHeight="false" outlineLevel="0" collapsed="false">
      <c r="A273" s="8"/>
      <c r="B273" s="8"/>
      <c r="C273" s="21"/>
      <c r="D273" s="8"/>
      <c r="E273" s="8"/>
      <c r="F273" s="19"/>
      <c r="G273" s="19"/>
      <c r="H273" s="20" t="str">
        <f aca="false">IF(B273="","",F273*G273)</f>
        <v/>
      </c>
      <c r="I273" s="22" t="str">
        <f aca="false">IF(B273="","",IF(COUNTIFS(PO!$A$9:$A$508,D273,PO!$B$9:$B$508,E273)=0,"",SUMIFS(PO!$E$9:$E$508,PO!$A$9:$A$508,D273,PO!$B$9:$B$508,E273)/COUNTIFS(PO!$A$9:$A$508,D273,PO!$B$9:$B$508,E273)))</f>
        <v/>
      </c>
      <c r="J273" s="22" t="str">
        <f aca="false">IF(B273="","",SUMIFS(GRN!$E$9:$E$508,GRN!$C$9:$C$508,D273,GRN!$D$9:$D$508,E273))</f>
        <v/>
      </c>
      <c r="K273" s="23" t="str">
        <f aca="false">IF(B273="","",SUMIFS($F$9:F273,$D$9:D273,D273,$E$9:E273,E273))</f>
        <v/>
      </c>
      <c r="L273" s="24" t="str">
        <f aca="false">IF(OR(B273="",I273=""),"",IF(I273=0,"",G273/I273-1))</f>
        <v/>
      </c>
      <c r="M273" s="10" t="str">
        <f aca="false">IF(B273="","",IF(COUNTIFS($A$9:A273,A273,$B$9:B273,B273)&gt;1,"Hold: duplicate invoice",IF(I273="","Hold: no PO line",IF(J273=0,"Hold: no GRN",IF(K273&gt;J273*(1+Settings!$C$5)+0.0001,"Hold: billed qty above GRN",IF(L273&gt;Settings!$C$6+0.000001,"Hold: rate above PO",IF(L273&lt;-0.000001,"Clear to pay (rate below PO)","Clear to pay")))))))</f>
        <v/>
      </c>
    </row>
    <row r="274" customFormat="false" ht="15" hidden="false" customHeight="false" outlineLevel="0" collapsed="false">
      <c r="A274" s="8"/>
      <c r="B274" s="8"/>
      <c r="C274" s="21"/>
      <c r="D274" s="8"/>
      <c r="E274" s="8"/>
      <c r="F274" s="19"/>
      <c r="G274" s="19"/>
      <c r="H274" s="20" t="str">
        <f aca="false">IF(B274="","",F274*G274)</f>
        <v/>
      </c>
      <c r="I274" s="22" t="str">
        <f aca="false">IF(B274="","",IF(COUNTIFS(PO!$A$9:$A$508,D274,PO!$B$9:$B$508,E274)=0,"",SUMIFS(PO!$E$9:$E$508,PO!$A$9:$A$508,D274,PO!$B$9:$B$508,E274)/COUNTIFS(PO!$A$9:$A$508,D274,PO!$B$9:$B$508,E274)))</f>
        <v/>
      </c>
      <c r="J274" s="22" t="str">
        <f aca="false">IF(B274="","",SUMIFS(GRN!$E$9:$E$508,GRN!$C$9:$C$508,D274,GRN!$D$9:$D$508,E274))</f>
        <v/>
      </c>
      <c r="K274" s="23" t="str">
        <f aca="false">IF(B274="","",SUMIFS($F$9:F274,$D$9:D274,D274,$E$9:E274,E274))</f>
        <v/>
      </c>
      <c r="L274" s="24" t="str">
        <f aca="false">IF(OR(B274="",I274=""),"",IF(I274=0,"",G274/I274-1))</f>
        <v/>
      </c>
      <c r="M274" s="10" t="str">
        <f aca="false">IF(B274="","",IF(COUNTIFS($A$9:A274,A274,$B$9:B274,B274)&gt;1,"Hold: duplicate invoice",IF(I274="","Hold: no PO line",IF(J274=0,"Hold: no GRN",IF(K274&gt;J274*(1+Settings!$C$5)+0.0001,"Hold: billed qty above GRN",IF(L274&gt;Settings!$C$6+0.000001,"Hold: rate above PO",IF(L274&lt;-0.000001,"Clear to pay (rate below PO)","Clear to pay")))))))</f>
        <v/>
      </c>
    </row>
    <row r="275" customFormat="false" ht="15" hidden="false" customHeight="false" outlineLevel="0" collapsed="false">
      <c r="A275" s="8"/>
      <c r="B275" s="8"/>
      <c r="C275" s="21"/>
      <c r="D275" s="8"/>
      <c r="E275" s="8"/>
      <c r="F275" s="19"/>
      <c r="G275" s="19"/>
      <c r="H275" s="20" t="str">
        <f aca="false">IF(B275="","",F275*G275)</f>
        <v/>
      </c>
      <c r="I275" s="22" t="str">
        <f aca="false">IF(B275="","",IF(COUNTIFS(PO!$A$9:$A$508,D275,PO!$B$9:$B$508,E275)=0,"",SUMIFS(PO!$E$9:$E$508,PO!$A$9:$A$508,D275,PO!$B$9:$B$508,E275)/COUNTIFS(PO!$A$9:$A$508,D275,PO!$B$9:$B$508,E275)))</f>
        <v/>
      </c>
      <c r="J275" s="22" t="str">
        <f aca="false">IF(B275="","",SUMIFS(GRN!$E$9:$E$508,GRN!$C$9:$C$508,D275,GRN!$D$9:$D$508,E275))</f>
        <v/>
      </c>
      <c r="K275" s="23" t="str">
        <f aca="false">IF(B275="","",SUMIFS($F$9:F275,$D$9:D275,D275,$E$9:E275,E275))</f>
        <v/>
      </c>
      <c r="L275" s="24" t="str">
        <f aca="false">IF(OR(B275="",I275=""),"",IF(I275=0,"",G275/I275-1))</f>
        <v/>
      </c>
      <c r="M275" s="10" t="str">
        <f aca="false">IF(B275="","",IF(COUNTIFS($A$9:A275,A275,$B$9:B275,B275)&gt;1,"Hold: duplicate invoice",IF(I275="","Hold: no PO line",IF(J275=0,"Hold: no GRN",IF(K275&gt;J275*(1+Settings!$C$5)+0.0001,"Hold: billed qty above GRN",IF(L275&gt;Settings!$C$6+0.000001,"Hold: rate above PO",IF(L275&lt;-0.000001,"Clear to pay (rate below PO)","Clear to pay")))))))</f>
        <v/>
      </c>
    </row>
    <row r="276" customFormat="false" ht="15" hidden="false" customHeight="false" outlineLevel="0" collapsed="false">
      <c r="A276" s="8"/>
      <c r="B276" s="8"/>
      <c r="C276" s="21"/>
      <c r="D276" s="8"/>
      <c r="E276" s="8"/>
      <c r="F276" s="19"/>
      <c r="G276" s="19"/>
      <c r="H276" s="20" t="str">
        <f aca="false">IF(B276="","",F276*G276)</f>
        <v/>
      </c>
      <c r="I276" s="22" t="str">
        <f aca="false">IF(B276="","",IF(COUNTIFS(PO!$A$9:$A$508,D276,PO!$B$9:$B$508,E276)=0,"",SUMIFS(PO!$E$9:$E$508,PO!$A$9:$A$508,D276,PO!$B$9:$B$508,E276)/COUNTIFS(PO!$A$9:$A$508,D276,PO!$B$9:$B$508,E276)))</f>
        <v/>
      </c>
      <c r="J276" s="22" t="str">
        <f aca="false">IF(B276="","",SUMIFS(GRN!$E$9:$E$508,GRN!$C$9:$C$508,D276,GRN!$D$9:$D$508,E276))</f>
        <v/>
      </c>
      <c r="K276" s="23" t="str">
        <f aca="false">IF(B276="","",SUMIFS($F$9:F276,$D$9:D276,D276,$E$9:E276,E276))</f>
        <v/>
      </c>
      <c r="L276" s="24" t="str">
        <f aca="false">IF(OR(B276="",I276=""),"",IF(I276=0,"",G276/I276-1))</f>
        <v/>
      </c>
      <c r="M276" s="10" t="str">
        <f aca="false">IF(B276="","",IF(COUNTIFS($A$9:A276,A276,$B$9:B276,B276)&gt;1,"Hold: duplicate invoice",IF(I276="","Hold: no PO line",IF(J276=0,"Hold: no GRN",IF(K276&gt;J276*(1+Settings!$C$5)+0.0001,"Hold: billed qty above GRN",IF(L276&gt;Settings!$C$6+0.000001,"Hold: rate above PO",IF(L276&lt;-0.000001,"Clear to pay (rate below PO)","Clear to pay")))))))</f>
        <v/>
      </c>
    </row>
    <row r="277" customFormat="false" ht="15" hidden="false" customHeight="false" outlineLevel="0" collapsed="false">
      <c r="A277" s="8"/>
      <c r="B277" s="8"/>
      <c r="C277" s="21"/>
      <c r="D277" s="8"/>
      <c r="E277" s="8"/>
      <c r="F277" s="19"/>
      <c r="G277" s="19"/>
      <c r="H277" s="20" t="str">
        <f aca="false">IF(B277="","",F277*G277)</f>
        <v/>
      </c>
      <c r="I277" s="22" t="str">
        <f aca="false">IF(B277="","",IF(COUNTIFS(PO!$A$9:$A$508,D277,PO!$B$9:$B$508,E277)=0,"",SUMIFS(PO!$E$9:$E$508,PO!$A$9:$A$508,D277,PO!$B$9:$B$508,E277)/COUNTIFS(PO!$A$9:$A$508,D277,PO!$B$9:$B$508,E277)))</f>
        <v/>
      </c>
      <c r="J277" s="22" t="str">
        <f aca="false">IF(B277="","",SUMIFS(GRN!$E$9:$E$508,GRN!$C$9:$C$508,D277,GRN!$D$9:$D$508,E277))</f>
        <v/>
      </c>
      <c r="K277" s="23" t="str">
        <f aca="false">IF(B277="","",SUMIFS($F$9:F277,$D$9:D277,D277,$E$9:E277,E277))</f>
        <v/>
      </c>
      <c r="L277" s="24" t="str">
        <f aca="false">IF(OR(B277="",I277=""),"",IF(I277=0,"",G277/I277-1))</f>
        <v/>
      </c>
      <c r="M277" s="10" t="str">
        <f aca="false">IF(B277="","",IF(COUNTIFS($A$9:A277,A277,$B$9:B277,B277)&gt;1,"Hold: duplicate invoice",IF(I277="","Hold: no PO line",IF(J277=0,"Hold: no GRN",IF(K277&gt;J277*(1+Settings!$C$5)+0.0001,"Hold: billed qty above GRN",IF(L277&gt;Settings!$C$6+0.000001,"Hold: rate above PO",IF(L277&lt;-0.000001,"Clear to pay (rate below PO)","Clear to pay")))))))</f>
        <v/>
      </c>
    </row>
    <row r="278" customFormat="false" ht="15" hidden="false" customHeight="false" outlineLevel="0" collapsed="false">
      <c r="A278" s="8"/>
      <c r="B278" s="8"/>
      <c r="C278" s="21"/>
      <c r="D278" s="8"/>
      <c r="E278" s="8"/>
      <c r="F278" s="19"/>
      <c r="G278" s="19"/>
      <c r="H278" s="20" t="str">
        <f aca="false">IF(B278="","",F278*G278)</f>
        <v/>
      </c>
      <c r="I278" s="22" t="str">
        <f aca="false">IF(B278="","",IF(COUNTIFS(PO!$A$9:$A$508,D278,PO!$B$9:$B$508,E278)=0,"",SUMIFS(PO!$E$9:$E$508,PO!$A$9:$A$508,D278,PO!$B$9:$B$508,E278)/COUNTIFS(PO!$A$9:$A$508,D278,PO!$B$9:$B$508,E278)))</f>
        <v/>
      </c>
      <c r="J278" s="22" t="str">
        <f aca="false">IF(B278="","",SUMIFS(GRN!$E$9:$E$508,GRN!$C$9:$C$508,D278,GRN!$D$9:$D$508,E278))</f>
        <v/>
      </c>
      <c r="K278" s="23" t="str">
        <f aca="false">IF(B278="","",SUMIFS($F$9:F278,$D$9:D278,D278,$E$9:E278,E278))</f>
        <v/>
      </c>
      <c r="L278" s="24" t="str">
        <f aca="false">IF(OR(B278="",I278=""),"",IF(I278=0,"",G278/I278-1))</f>
        <v/>
      </c>
      <c r="M278" s="10" t="str">
        <f aca="false">IF(B278="","",IF(COUNTIFS($A$9:A278,A278,$B$9:B278,B278)&gt;1,"Hold: duplicate invoice",IF(I278="","Hold: no PO line",IF(J278=0,"Hold: no GRN",IF(K278&gt;J278*(1+Settings!$C$5)+0.0001,"Hold: billed qty above GRN",IF(L278&gt;Settings!$C$6+0.000001,"Hold: rate above PO",IF(L278&lt;-0.000001,"Clear to pay (rate below PO)","Clear to pay")))))))</f>
        <v/>
      </c>
    </row>
    <row r="279" customFormat="false" ht="15" hidden="false" customHeight="false" outlineLevel="0" collapsed="false">
      <c r="A279" s="8"/>
      <c r="B279" s="8"/>
      <c r="C279" s="21"/>
      <c r="D279" s="8"/>
      <c r="E279" s="8"/>
      <c r="F279" s="19"/>
      <c r="G279" s="19"/>
      <c r="H279" s="20" t="str">
        <f aca="false">IF(B279="","",F279*G279)</f>
        <v/>
      </c>
      <c r="I279" s="22" t="str">
        <f aca="false">IF(B279="","",IF(COUNTIFS(PO!$A$9:$A$508,D279,PO!$B$9:$B$508,E279)=0,"",SUMIFS(PO!$E$9:$E$508,PO!$A$9:$A$508,D279,PO!$B$9:$B$508,E279)/COUNTIFS(PO!$A$9:$A$508,D279,PO!$B$9:$B$508,E279)))</f>
        <v/>
      </c>
      <c r="J279" s="22" t="str">
        <f aca="false">IF(B279="","",SUMIFS(GRN!$E$9:$E$508,GRN!$C$9:$C$508,D279,GRN!$D$9:$D$508,E279))</f>
        <v/>
      </c>
      <c r="K279" s="23" t="str">
        <f aca="false">IF(B279="","",SUMIFS($F$9:F279,$D$9:D279,D279,$E$9:E279,E279))</f>
        <v/>
      </c>
      <c r="L279" s="24" t="str">
        <f aca="false">IF(OR(B279="",I279=""),"",IF(I279=0,"",G279/I279-1))</f>
        <v/>
      </c>
      <c r="M279" s="10" t="str">
        <f aca="false">IF(B279="","",IF(COUNTIFS($A$9:A279,A279,$B$9:B279,B279)&gt;1,"Hold: duplicate invoice",IF(I279="","Hold: no PO line",IF(J279=0,"Hold: no GRN",IF(K279&gt;J279*(1+Settings!$C$5)+0.0001,"Hold: billed qty above GRN",IF(L279&gt;Settings!$C$6+0.000001,"Hold: rate above PO",IF(L279&lt;-0.000001,"Clear to pay (rate below PO)","Clear to pay")))))))</f>
        <v/>
      </c>
    </row>
    <row r="280" customFormat="false" ht="15" hidden="false" customHeight="false" outlineLevel="0" collapsed="false">
      <c r="A280" s="8"/>
      <c r="B280" s="8"/>
      <c r="C280" s="21"/>
      <c r="D280" s="8"/>
      <c r="E280" s="8"/>
      <c r="F280" s="19"/>
      <c r="G280" s="19"/>
      <c r="H280" s="20" t="str">
        <f aca="false">IF(B280="","",F280*G280)</f>
        <v/>
      </c>
      <c r="I280" s="22" t="str">
        <f aca="false">IF(B280="","",IF(COUNTIFS(PO!$A$9:$A$508,D280,PO!$B$9:$B$508,E280)=0,"",SUMIFS(PO!$E$9:$E$508,PO!$A$9:$A$508,D280,PO!$B$9:$B$508,E280)/COUNTIFS(PO!$A$9:$A$508,D280,PO!$B$9:$B$508,E280)))</f>
        <v/>
      </c>
      <c r="J280" s="22" t="str">
        <f aca="false">IF(B280="","",SUMIFS(GRN!$E$9:$E$508,GRN!$C$9:$C$508,D280,GRN!$D$9:$D$508,E280))</f>
        <v/>
      </c>
      <c r="K280" s="23" t="str">
        <f aca="false">IF(B280="","",SUMIFS($F$9:F280,$D$9:D280,D280,$E$9:E280,E280))</f>
        <v/>
      </c>
      <c r="L280" s="24" t="str">
        <f aca="false">IF(OR(B280="",I280=""),"",IF(I280=0,"",G280/I280-1))</f>
        <v/>
      </c>
      <c r="M280" s="10" t="str">
        <f aca="false">IF(B280="","",IF(COUNTIFS($A$9:A280,A280,$B$9:B280,B280)&gt;1,"Hold: duplicate invoice",IF(I280="","Hold: no PO line",IF(J280=0,"Hold: no GRN",IF(K280&gt;J280*(1+Settings!$C$5)+0.0001,"Hold: billed qty above GRN",IF(L280&gt;Settings!$C$6+0.000001,"Hold: rate above PO",IF(L280&lt;-0.000001,"Clear to pay (rate below PO)","Clear to pay")))))))</f>
        <v/>
      </c>
    </row>
    <row r="281" customFormat="false" ht="15" hidden="false" customHeight="false" outlineLevel="0" collapsed="false">
      <c r="A281" s="8"/>
      <c r="B281" s="8"/>
      <c r="C281" s="21"/>
      <c r="D281" s="8"/>
      <c r="E281" s="8"/>
      <c r="F281" s="19"/>
      <c r="G281" s="19"/>
      <c r="H281" s="20" t="str">
        <f aca="false">IF(B281="","",F281*G281)</f>
        <v/>
      </c>
      <c r="I281" s="22" t="str">
        <f aca="false">IF(B281="","",IF(COUNTIFS(PO!$A$9:$A$508,D281,PO!$B$9:$B$508,E281)=0,"",SUMIFS(PO!$E$9:$E$508,PO!$A$9:$A$508,D281,PO!$B$9:$B$508,E281)/COUNTIFS(PO!$A$9:$A$508,D281,PO!$B$9:$B$508,E281)))</f>
        <v/>
      </c>
      <c r="J281" s="22" t="str">
        <f aca="false">IF(B281="","",SUMIFS(GRN!$E$9:$E$508,GRN!$C$9:$C$508,D281,GRN!$D$9:$D$508,E281))</f>
        <v/>
      </c>
      <c r="K281" s="23" t="str">
        <f aca="false">IF(B281="","",SUMIFS($F$9:F281,$D$9:D281,D281,$E$9:E281,E281))</f>
        <v/>
      </c>
      <c r="L281" s="24" t="str">
        <f aca="false">IF(OR(B281="",I281=""),"",IF(I281=0,"",G281/I281-1))</f>
        <v/>
      </c>
      <c r="M281" s="10" t="str">
        <f aca="false">IF(B281="","",IF(COUNTIFS($A$9:A281,A281,$B$9:B281,B281)&gt;1,"Hold: duplicate invoice",IF(I281="","Hold: no PO line",IF(J281=0,"Hold: no GRN",IF(K281&gt;J281*(1+Settings!$C$5)+0.0001,"Hold: billed qty above GRN",IF(L281&gt;Settings!$C$6+0.000001,"Hold: rate above PO",IF(L281&lt;-0.000001,"Clear to pay (rate below PO)","Clear to pay")))))))</f>
        <v/>
      </c>
    </row>
    <row r="282" customFormat="false" ht="15" hidden="false" customHeight="false" outlineLevel="0" collapsed="false">
      <c r="A282" s="8"/>
      <c r="B282" s="8"/>
      <c r="C282" s="21"/>
      <c r="D282" s="8"/>
      <c r="E282" s="8"/>
      <c r="F282" s="19"/>
      <c r="G282" s="19"/>
      <c r="H282" s="20" t="str">
        <f aca="false">IF(B282="","",F282*G282)</f>
        <v/>
      </c>
      <c r="I282" s="22" t="str">
        <f aca="false">IF(B282="","",IF(COUNTIFS(PO!$A$9:$A$508,D282,PO!$B$9:$B$508,E282)=0,"",SUMIFS(PO!$E$9:$E$508,PO!$A$9:$A$508,D282,PO!$B$9:$B$508,E282)/COUNTIFS(PO!$A$9:$A$508,D282,PO!$B$9:$B$508,E282)))</f>
        <v/>
      </c>
      <c r="J282" s="22" t="str">
        <f aca="false">IF(B282="","",SUMIFS(GRN!$E$9:$E$508,GRN!$C$9:$C$508,D282,GRN!$D$9:$D$508,E282))</f>
        <v/>
      </c>
      <c r="K282" s="23" t="str">
        <f aca="false">IF(B282="","",SUMIFS($F$9:F282,$D$9:D282,D282,$E$9:E282,E282))</f>
        <v/>
      </c>
      <c r="L282" s="24" t="str">
        <f aca="false">IF(OR(B282="",I282=""),"",IF(I282=0,"",G282/I282-1))</f>
        <v/>
      </c>
      <c r="M282" s="10" t="str">
        <f aca="false">IF(B282="","",IF(COUNTIFS($A$9:A282,A282,$B$9:B282,B282)&gt;1,"Hold: duplicate invoice",IF(I282="","Hold: no PO line",IF(J282=0,"Hold: no GRN",IF(K282&gt;J282*(1+Settings!$C$5)+0.0001,"Hold: billed qty above GRN",IF(L282&gt;Settings!$C$6+0.000001,"Hold: rate above PO",IF(L282&lt;-0.000001,"Clear to pay (rate below PO)","Clear to pay")))))))</f>
        <v/>
      </c>
    </row>
    <row r="283" customFormat="false" ht="15" hidden="false" customHeight="false" outlineLevel="0" collapsed="false">
      <c r="A283" s="8"/>
      <c r="B283" s="8"/>
      <c r="C283" s="21"/>
      <c r="D283" s="8"/>
      <c r="E283" s="8"/>
      <c r="F283" s="19"/>
      <c r="G283" s="19"/>
      <c r="H283" s="20" t="str">
        <f aca="false">IF(B283="","",F283*G283)</f>
        <v/>
      </c>
      <c r="I283" s="22" t="str">
        <f aca="false">IF(B283="","",IF(COUNTIFS(PO!$A$9:$A$508,D283,PO!$B$9:$B$508,E283)=0,"",SUMIFS(PO!$E$9:$E$508,PO!$A$9:$A$508,D283,PO!$B$9:$B$508,E283)/COUNTIFS(PO!$A$9:$A$508,D283,PO!$B$9:$B$508,E283)))</f>
        <v/>
      </c>
      <c r="J283" s="22" t="str">
        <f aca="false">IF(B283="","",SUMIFS(GRN!$E$9:$E$508,GRN!$C$9:$C$508,D283,GRN!$D$9:$D$508,E283))</f>
        <v/>
      </c>
      <c r="K283" s="23" t="str">
        <f aca="false">IF(B283="","",SUMIFS($F$9:F283,$D$9:D283,D283,$E$9:E283,E283))</f>
        <v/>
      </c>
      <c r="L283" s="24" t="str">
        <f aca="false">IF(OR(B283="",I283=""),"",IF(I283=0,"",G283/I283-1))</f>
        <v/>
      </c>
      <c r="M283" s="10" t="str">
        <f aca="false">IF(B283="","",IF(COUNTIFS($A$9:A283,A283,$B$9:B283,B283)&gt;1,"Hold: duplicate invoice",IF(I283="","Hold: no PO line",IF(J283=0,"Hold: no GRN",IF(K283&gt;J283*(1+Settings!$C$5)+0.0001,"Hold: billed qty above GRN",IF(L283&gt;Settings!$C$6+0.000001,"Hold: rate above PO",IF(L283&lt;-0.000001,"Clear to pay (rate below PO)","Clear to pay")))))))</f>
        <v/>
      </c>
    </row>
    <row r="284" customFormat="false" ht="15" hidden="false" customHeight="false" outlineLevel="0" collapsed="false">
      <c r="A284" s="8"/>
      <c r="B284" s="8"/>
      <c r="C284" s="21"/>
      <c r="D284" s="8"/>
      <c r="E284" s="8"/>
      <c r="F284" s="19"/>
      <c r="G284" s="19"/>
      <c r="H284" s="20" t="str">
        <f aca="false">IF(B284="","",F284*G284)</f>
        <v/>
      </c>
      <c r="I284" s="22" t="str">
        <f aca="false">IF(B284="","",IF(COUNTIFS(PO!$A$9:$A$508,D284,PO!$B$9:$B$508,E284)=0,"",SUMIFS(PO!$E$9:$E$508,PO!$A$9:$A$508,D284,PO!$B$9:$B$508,E284)/COUNTIFS(PO!$A$9:$A$508,D284,PO!$B$9:$B$508,E284)))</f>
        <v/>
      </c>
      <c r="J284" s="22" t="str">
        <f aca="false">IF(B284="","",SUMIFS(GRN!$E$9:$E$508,GRN!$C$9:$C$508,D284,GRN!$D$9:$D$508,E284))</f>
        <v/>
      </c>
      <c r="K284" s="23" t="str">
        <f aca="false">IF(B284="","",SUMIFS($F$9:F284,$D$9:D284,D284,$E$9:E284,E284))</f>
        <v/>
      </c>
      <c r="L284" s="24" t="str">
        <f aca="false">IF(OR(B284="",I284=""),"",IF(I284=0,"",G284/I284-1))</f>
        <v/>
      </c>
      <c r="M284" s="10" t="str">
        <f aca="false">IF(B284="","",IF(COUNTIFS($A$9:A284,A284,$B$9:B284,B284)&gt;1,"Hold: duplicate invoice",IF(I284="","Hold: no PO line",IF(J284=0,"Hold: no GRN",IF(K284&gt;J284*(1+Settings!$C$5)+0.0001,"Hold: billed qty above GRN",IF(L284&gt;Settings!$C$6+0.000001,"Hold: rate above PO",IF(L284&lt;-0.000001,"Clear to pay (rate below PO)","Clear to pay")))))))</f>
        <v/>
      </c>
    </row>
    <row r="285" customFormat="false" ht="15" hidden="false" customHeight="false" outlineLevel="0" collapsed="false">
      <c r="A285" s="8"/>
      <c r="B285" s="8"/>
      <c r="C285" s="21"/>
      <c r="D285" s="8"/>
      <c r="E285" s="8"/>
      <c r="F285" s="19"/>
      <c r="G285" s="19"/>
      <c r="H285" s="20" t="str">
        <f aca="false">IF(B285="","",F285*G285)</f>
        <v/>
      </c>
      <c r="I285" s="22" t="str">
        <f aca="false">IF(B285="","",IF(COUNTIFS(PO!$A$9:$A$508,D285,PO!$B$9:$B$508,E285)=0,"",SUMIFS(PO!$E$9:$E$508,PO!$A$9:$A$508,D285,PO!$B$9:$B$508,E285)/COUNTIFS(PO!$A$9:$A$508,D285,PO!$B$9:$B$508,E285)))</f>
        <v/>
      </c>
      <c r="J285" s="22" t="str">
        <f aca="false">IF(B285="","",SUMIFS(GRN!$E$9:$E$508,GRN!$C$9:$C$508,D285,GRN!$D$9:$D$508,E285))</f>
        <v/>
      </c>
      <c r="K285" s="23" t="str">
        <f aca="false">IF(B285="","",SUMIFS($F$9:F285,$D$9:D285,D285,$E$9:E285,E285))</f>
        <v/>
      </c>
      <c r="L285" s="24" t="str">
        <f aca="false">IF(OR(B285="",I285=""),"",IF(I285=0,"",G285/I285-1))</f>
        <v/>
      </c>
      <c r="M285" s="10" t="str">
        <f aca="false">IF(B285="","",IF(COUNTIFS($A$9:A285,A285,$B$9:B285,B285)&gt;1,"Hold: duplicate invoice",IF(I285="","Hold: no PO line",IF(J285=0,"Hold: no GRN",IF(K285&gt;J285*(1+Settings!$C$5)+0.0001,"Hold: billed qty above GRN",IF(L285&gt;Settings!$C$6+0.000001,"Hold: rate above PO",IF(L285&lt;-0.000001,"Clear to pay (rate below PO)","Clear to pay")))))))</f>
        <v/>
      </c>
    </row>
    <row r="286" customFormat="false" ht="15" hidden="false" customHeight="false" outlineLevel="0" collapsed="false">
      <c r="A286" s="8"/>
      <c r="B286" s="8"/>
      <c r="C286" s="21"/>
      <c r="D286" s="8"/>
      <c r="E286" s="8"/>
      <c r="F286" s="19"/>
      <c r="G286" s="19"/>
      <c r="H286" s="20" t="str">
        <f aca="false">IF(B286="","",F286*G286)</f>
        <v/>
      </c>
      <c r="I286" s="22" t="str">
        <f aca="false">IF(B286="","",IF(COUNTIFS(PO!$A$9:$A$508,D286,PO!$B$9:$B$508,E286)=0,"",SUMIFS(PO!$E$9:$E$508,PO!$A$9:$A$508,D286,PO!$B$9:$B$508,E286)/COUNTIFS(PO!$A$9:$A$508,D286,PO!$B$9:$B$508,E286)))</f>
        <v/>
      </c>
      <c r="J286" s="22" t="str">
        <f aca="false">IF(B286="","",SUMIFS(GRN!$E$9:$E$508,GRN!$C$9:$C$508,D286,GRN!$D$9:$D$508,E286))</f>
        <v/>
      </c>
      <c r="K286" s="23" t="str">
        <f aca="false">IF(B286="","",SUMIFS($F$9:F286,$D$9:D286,D286,$E$9:E286,E286))</f>
        <v/>
      </c>
      <c r="L286" s="24" t="str">
        <f aca="false">IF(OR(B286="",I286=""),"",IF(I286=0,"",G286/I286-1))</f>
        <v/>
      </c>
      <c r="M286" s="10" t="str">
        <f aca="false">IF(B286="","",IF(COUNTIFS($A$9:A286,A286,$B$9:B286,B286)&gt;1,"Hold: duplicate invoice",IF(I286="","Hold: no PO line",IF(J286=0,"Hold: no GRN",IF(K286&gt;J286*(1+Settings!$C$5)+0.0001,"Hold: billed qty above GRN",IF(L286&gt;Settings!$C$6+0.000001,"Hold: rate above PO",IF(L286&lt;-0.000001,"Clear to pay (rate below PO)","Clear to pay")))))))</f>
        <v/>
      </c>
    </row>
    <row r="287" customFormat="false" ht="15" hidden="false" customHeight="false" outlineLevel="0" collapsed="false">
      <c r="A287" s="8"/>
      <c r="B287" s="8"/>
      <c r="C287" s="21"/>
      <c r="D287" s="8"/>
      <c r="E287" s="8"/>
      <c r="F287" s="19"/>
      <c r="G287" s="19"/>
      <c r="H287" s="20" t="str">
        <f aca="false">IF(B287="","",F287*G287)</f>
        <v/>
      </c>
      <c r="I287" s="22" t="str">
        <f aca="false">IF(B287="","",IF(COUNTIFS(PO!$A$9:$A$508,D287,PO!$B$9:$B$508,E287)=0,"",SUMIFS(PO!$E$9:$E$508,PO!$A$9:$A$508,D287,PO!$B$9:$B$508,E287)/COUNTIFS(PO!$A$9:$A$508,D287,PO!$B$9:$B$508,E287)))</f>
        <v/>
      </c>
      <c r="J287" s="22" t="str">
        <f aca="false">IF(B287="","",SUMIFS(GRN!$E$9:$E$508,GRN!$C$9:$C$508,D287,GRN!$D$9:$D$508,E287))</f>
        <v/>
      </c>
      <c r="K287" s="23" t="str">
        <f aca="false">IF(B287="","",SUMIFS($F$9:F287,$D$9:D287,D287,$E$9:E287,E287))</f>
        <v/>
      </c>
      <c r="L287" s="24" t="str">
        <f aca="false">IF(OR(B287="",I287=""),"",IF(I287=0,"",G287/I287-1))</f>
        <v/>
      </c>
      <c r="M287" s="10" t="str">
        <f aca="false">IF(B287="","",IF(COUNTIFS($A$9:A287,A287,$B$9:B287,B287)&gt;1,"Hold: duplicate invoice",IF(I287="","Hold: no PO line",IF(J287=0,"Hold: no GRN",IF(K287&gt;J287*(1+Settings!$C$5)+0.0001,"Hold: billed qty above GRN",IF(L287&gt;Settings!$C$6+0.000001,"Hold: rate above PO",IF(L287&lt;-0.000001,"Clear to pay (rate below PO)","Clear to pay")))))))</f>
        <v/>
      </c>
    </row>
    <row r="288" customFormat="false" ht="15" hidden="false" customHeight="false" outlineLevel="0" collapsed="false">
      <c r="A288" s="8"/>
      <c r="B288" s="8"/>
      <c r="C288" s="21"/>
      <c r="D288" s="8"/>
      <c r="E288" s="8"/>
      <c r="F288" s="19"/>
      <c r="G288" s="19"/>
      <c r="H288" s="20" t="str">
        <f aca="false">IF(B288="","",F288*G288)</f>
        <v/>
      </c>
      <c r="I288" s="22" t="str">
        <f aca="false">IF(B288="","",IF(COUNTIFS(PO!$A$9:$A$508,D288,PO!$B$9:$B$508,E288)=0,"",SUMIFS(PO!$E$9:$E$508,PO!$A$9:$A$508,D288,PO!$B$9:$B$508,E288)/COUNTIFS(PO!$A$9:$A$508,D288,PO!$B$9:$B$508,E288)))</f>
        <v/>
      </c>
      <c r="J288" s="22" t="str">
        <f aca="false">IF(B288="","",SUMIFS(GRN!$E$9:$E$508,GRN!$C$9:$C$508,D288,GRN!$D$9:$D$508,E288))</f>
        <v/>
      </c>
      <c r="K288" s="23" t="str">
        <f aca="false">IF(B288="","",SUMIFS($F$9:F288,$D$9:D288,D288,$E$9:E288,E288))</f>
        <v/>
      </c>
      <c r="L288" s="24" t="str">
        <f aca="false">IF(OR(B288="",I288=""),"",IF(I288=0,"",G288/I288-1))</f>
        <v/>
      </c>
      <c r="M288" s="10" t="str">
        <f aca="false">IF(B288="","",IF(COUNTIFS($A$9:A288,A288,$B$9:B288,B288)&gt;1,"Hold: duplicate invoice",IF(I288="","Hold: no PO line",IF(J288=0,"Hold: no GRN",IF(K288&gt;J288*(1+Settings!$C$5)+0.0001,"Hold: billed qty above GRN",IF(L288&gt;Settings!$C$6+0.000001,"Hold: rate above PO",IF(L288&lt;-0.000001,"Clear to pay (rate below PO)","Clear to pay")))))))</f>
        <v/>
      </c>
    </row>
    <row r="289" customFormat="false" ht="15" hidden="false" customHeight="false" outlineLevel="0" collapsed="false">
      <c r="A289" s="8"/>
      <c r="B289" s="8"/>
      <c r="C289" s="21"/>
      <c r="D289" s="8"/>
      <c r="E289" s="8"/>
      <c r="F289" s="19"/>
      <c r="G289" s="19"/>
      <c r="H289" s="20" t="str">
        <f aca="false">IF(B289="","",F289*G289)</f>
        <v/>
      </c>
      <c r="I289" s="22" t="str">
        <f aca="false">IF(B289="","",IF(COUNTIFS(PO!$A$9:$A$508,D289,PO!$B$9:$B$508,E289)=0,"",SUMIFS(PO!$E$9:$E$508,PO!$A$9:$A$508,D289,PO!$B$9:$B$508,E289)/COUNTIFS(PO!$A$9:$A$508,D289,PO!$B$9:$B$508,E289)))</f>
        <v/>
      </c>
      <c r="J289" s="22" t="str">
        <f aca="false">IF(B289="","",SUMIFS(GRN!$E$9:$E$508,GRN!$C$9:$C$508,D289,GRN!$D$9:$D$508,E289))</f>
        <v/>
      </c>
      <c r="K289" s="23" t="str">
        <f aca="false">IF(B289="","",SUMIFS($F$9:F289,$D$9:D289,D289,$E$9:E289,E289))</f>
        <v/>
      </c>
      <c r="L289" s="24" t="str">
        <f aca="false">IF(OR(B289="",I289=""),"",IF(I289=0,"",G289/I289-1))</f>
        <v/>
      </c>
      <c r="M289" s="10" t="str">
        <f aca="false">IF(B289="","",IF(COUNTIFS($A$9:A289,A289,$B$9:B289,B289)&gt;1,"Hold: duplicate invoice",IF(I289="","Hold: no PO line",IF(J289=0,"Hold: no GRN",IF(K289&gt;J289*(1+Settings!$C$5)+0.0001,"Hold: billed qty above GRN",IF(L289&gt;Settings!$C$6+0.000001,"Hold: rate above PO",IF(L289&lt;-0.000001,"Clear to pay (rate below PO)","Clear to pay")))))))</f>
        <v/>
      </c>
    </row>
    <row r="290" customFormat="false" ht="15" hidden="false" customHeight="false" outlineLevel="0" collapsed="false">
      <c r="A290" s="8"/>
      <c r="B290" s="8"/>
      <c r="C290" s="21"/>
      <c r="D290" s="8"/>
      <c r="E290" s="8"/>
      <c r="F290" s="19"/>
      <c r="G290" s="19"/>
      <c r="H290" s="20" t="str">
        <f aca="false">IF(B290="","",F290*G290)</f>
        <v/>
      </c>
      <c r="I290" s="22" t="str">
        <f aca="false">IF(B290="","",IF(COUNTIFS(PO!$A$9:$A$508,D290,PO!$B$9:$B$508,E290)=0,"",SUMIFS(PO!$E$9:$E$508,PO!$A$9:$A$508,D290,PO!$B$9:$B$508,E290)/COUNTIFS(PO!$A$9:$A$508,D290,PO!$B$9:$B$508,E290)))</f>
        <v/>
      </c>
      <c r="J290" s="22" t="str">
        <f aca="false">IF(B290="","",SUMIFS(GRN!$E$9:$E$508,GRN!$C$9:$C$508,D290,GRN!$D$9:$D$508,E290))</f>
        <v/>
      </c>
      <c r="K290" s="23" t="str">
        <f aca="false">IF(B290="","",SUMIFS($F$9:F290,$D$9:D290,D290,$E$9:E290,E290))</f>
        <v/>
      </c>
      <c r="L290" s="24" t="str">
        <f aca="false">IF(OR(B290="",I290=""),"",IF(I290=0,"",G290/I290-1))</f>
        <v/>
      </c>
      <c r="M290" s="10" t="str">
        <f aca="false">IF(B290="","",IF(COUNTIFS($A$9:A290,A290,$B$9:B290,B290)&gt;1,"Hold: duplicate invoice",IF(I290="","Hold: no PO line",IF(J290=0,"Hold: no GRN",IF(K290&gt;J290*(1+Settings!$C$5)+0.0001,"Hold: billed qty above GRN",IF(L290&gt;Settings!$C$6+0.000001,"Hold: rate above PO",IF(L290&lt;-0.000001,"Clear to pay (rate below PO)","Clear to pay")))))))</f>
        <v/>
      </c>
    </row>
    <row r="291" customFormat="false" ht="15" hidden="false" customHeight="false" outlineLevel="0" collapsed="false">
      <c r="A291" s="8"/>
      <c r="B291" s="8"/>
      <c r="C291" s="21"/>
      <c r="D291" s="8"/>
      <c r="E291" s="8"/>
      <c r="F291" s="19"/>
      <c r="G291" s="19"/>
      <c r="H291" s="20" t="str">
        <f aca="false">IF(B291="","",F291*G291)</f>
        <v/>
      </c>
      <c r="I291" s="22" t="str">
        <f aca="false">IF(B291="","",IF(COUNTIFS(PO!$A$9:$A$508,D291,PO!$B$9:$B$508,E291)=0,"",SUMIFS(PO!$E$9:$E$508,PO!$A$9:$A$508,D291,PO!$B$9:$B$508,E291)/COUNTIFS(PO!$A$9:$A$508,D291,PO!$B$9:$B$508,E291)))</f>
        <v/>
      </c>
      <c r="J291" s="22" t="str">
        <f aca="false">IF(B291="","",SUMIFS(GRN!$E$9:$E$508,GRN!$C$9:$C$508,D291,GRN!$D$9:$D$508,E291))</f>
        <v/>
      </c>
      <c r="K291" s="23" t="str">
        <f aca="false">IF(B291="","",SUMIFS($F$9:F291,$D$9:D291,D291,$E$9:E291,E291))</f>
        <v/>
      </c>
      <c r="L291" s="24" t="str">
        <f aca="false">IF(OR(B291="",I291=""),"",IF(I291=0,"",G291/I291-1))</f>
        <v/>
      </c>
      <c r="M291" s="10" t="str">
        <f aca="false">IF(B291="","",IF(COUNTIFS($A$9:A291,A291,$B$9:B291,B291)&gt;1,"Hold: duplicate invoice",IF(I291="","Hold: no PO line",IF(J291=0,"Hold: no GRN",IF(K291&gt;J291*(1+Settings!$C$5)+0.0001,"Hold: billed qty above GRN",IF(L291&gt;Settings!$C$6+0.000001,"Hold: rate above PO",IF(L291&lt;-0.000001,"Clear to pay (rate below PO)","Clear to pay")))))))</f>
        <v/>
      </c>
    </row>
    <row r="292" customFormat="false" ht="15" hidden="false" customHeight="false" outlineLevel="0" collapsed="false">
      <c r="A292" s="8"/>
      <c r="B292" s="8"/>
      <c r="C292" s="21"/>
      <c r="D292" s="8"/>
      <c r="E292" s="8"/>
      <c r="F292" s="19"/>
      <c r="G292" s="19"/>
      <c r="H292" s="20" t="str">
        <f aca="false">IF(B292="","",F292*G292)</f>
        <v/>
      </c>
      <c r="I292" s="22" t="str">
        <f aca="false">IF(B292="","",IF(COUNTIFS(PO!$A$9:$A$508,D292,PO!$B$9:$B$508,E292)=0,"",SUMIFS(PO!$E$9:$E$508,PO!$A$9:$A$508,D292,PO!$B$9:$B$508,E292)/COUNTIFS(PO!$A$9:$A$508,D292,PO!$B$9:$B$508,E292)))</f>
        <v/>
      </c>
      <c r="J292" s="22" t="str">
        <f aca="false">IF(B292="","",SUMIFS(GRN!$E$9:$E$508,GRN!$C$9:$C$508,D292,GRN!$D$9:$D$508,E292))</f>
        <v/>
      </c>
      <c r="K292" s="23" t="str">
        <f aca="false">IF(B292="","",SUMIFS($F$9:F292,$D$9:D292,D292,$E$9:E292,E292))</f>
        <v/>
      </c>
      <c r="L292" s="24" t="str">
        <f aca="false">IF(OR(B292="",I292=""),"",IF(I292=0,"",G292/I292-1))</f>
        <v/>
      </c>
      <c r="M292" s="10" t="str">
        <f aca="false">IF(B292="","",IF(COUNTIFS($A$9:A292,A292,$B$9:B292,B292)&gt;1,"Hold: duplicate invoice",IF(I292="","Hold: no PO line",IF(J292=0,"Hold: no GRN",IF(K292&gt;J292*(1+Settings!$C$5)+0.0001,"Hold: billed qty above GRN",IF(L292&gt;Settings!$C$6+0.000001,"Hold: rate above PO",IF(L292&lt;-0.000001,"Clear to pay (rate below PO)","Clear to pay")))))))</f>
        <v/>
      </c>
    </row>
    <row r="293" customFormat="false" ht="15" hidden="false" customHeight="false" outlineLevel="0" collapsed="false">
      <c r="A293" s="8"/>
      <c r="B293" s="8"/>
      <c r="C293" s="21"/>
      <c r="D293" s="8"/>
      <c r="E293" s="8"/>
      <c r="F293" s="19"/>
      <c r="G293" s="19"/>
      <c r="H293" s="20" t="str">
        <f aca="false">IF(B293="","",F293*G293)</f>
        <v/>
      </c>
      <c r="I293" s="22" t="str">
        <f aca="false">IF(B293="","",IF(COUNTIFS(PO!$A$9:$A$508,D293,PO!$B$9:$B$508,E293)=0,"",SUMIFS(PO!$E$9:$E$508,PO!$A$9:$A$508,D293,PO!$B$9:$B$508,E293)/COUNTIFS(PO!$A$9:$A$508,D293,PO!$B$9:$B$508,E293)))</f>
        <v/>
      </c>
      <c r="J293" s="22" t="str">
        <f aca="false">IF(B293="","",SUMIFS(GRN!$E$9:$E$508,GRN!$C$9:$C$508,D293,GRN!$D$9:$D$508,E293))</f>
        <v/>
      </c>
      <c r="K293" s="23" t="str">
        <f aca="false">IF(B293="","",SUMIFS($F$9:F293,$D$9:D293,D293,$E$9:E293,E293))</f>
        <v/>
      </c>
      <c r="L293" s="24" t="str">
        <f aca="false">IF(OR(B293="",I293=""),"",IF(I293=0,"",G293/I293-1))</f>
        <v/>
      </c>
      <c r="M293" s="10" t="str">
        <f aca="false">IF(B293="","",IF(COUNTIFS($A$9:A293,A293,$B$9:B293,B293)&gt;1,"Hold: duplicate invoice",IF(I293="","Hold: no PO line",IF(J293=0,"Hold: no GRN",IF(K293&gt;J293*(1+Settings!$C$5)+0.0001,"Hold: billed qty above GRN",IF(L293&gt;Settings!$C$6+0.000001,"Hold: rate above PO",IF(L293&lt;-0.000001,"Clear to pay (rate below PO)","Clear to pay")))))))</f>
        <v/>
      </c>
    </row>
    <row r="294" customFormat="false" ht="15" hidden="false" customHeight="false" outlineLevel="0" collapsed="false">
      <c r="A294" s="8"/>
      <c r="B294" s="8"/>
      <c r="C294" s="21"/>
      <c r="D294" s="8"/>
      <c r="E294" s="8"/>
      <c r="F294" s="19"/>
      <c r="G294" s="19"/>
      <c r="H294" s="20" t="str">
        <f aca="false">IF(B294="","",F294*G294)</f>
        <v/>
      </c>
      <c r="I294" s="22" t="str">
        <f aca="false">IF(B294="","",IF(COUNTIFS(PO!$A$9:$A$508,D294,PO!$B$9:$B$508,E294)=0,"",SUMIFS(PO!$E$9:$E$508,PO!$A$9:$A$508,D294,PO!$B$9:$B$508,E294)/COUNTIFS(PO!$A$9:$A$508,D294,PO!$B$9:$B$508,E294)))</f>
        <v/>
      </c>
      <c r="J294" s="22" t="str">
        <f aca="false">IF(B294="","",SUMIFS(GRN!$E$9:$E$508,GRN!$C$9:$C$508,D294,GRN!$D$9:$D$508,E294))</f>
        <v/>
      </c>
      <c r="K294" s="23" t="str">
        <f aca="false">IF(B294="","",SUMIFS($F$9:F294,$D$9:D294,D294,$E$9:E294,E294))</f>
        <v/>
      </c>
      <c r="L294" s="24" t="str">
        <f aca="false">IF(OR(B294="",I294=""),"",IF(I294=0,"",G294/I294-1))</f>
        <v/>
      </c>
      <c r="M294" s="10" t="str">
        <f aca="false">IF(B294="","",IF(COUNTIFS($A$9:A294,A294,$B$9:B294,B294)&gt;1,"Hold: duplicate invoice",IF(I294="","Hold: no PO line",IF(J294=0,"Hold: no GRN",IF(K294&gt;J294*(1+Settings!$C$5)+0.0001,"Hold: billed qty above GRN",IF(L294&gt;Settings!$C$6+0.000001,"Hold: rate above PO",IF(L294&lt;-0.000001,"Clear to pay (rate below PO)","Clear to pay")))))))</f>
        <v/>
      </c>
    </row>
    <row r="295" customFormat="false" ht="15" hidden="false" customHeight="false" outlineLevel="0" collapsed="false">
      <c r="A295" s="8"/>
      <c r="B295" s="8"/>
      <c r="C295" s="21"/>
      <c r="D295" s="8"/>
      <c r="E295" s="8"/>
      <c r="F295" s="19"/>
      <c r="G295" s="19"/>
      <c r="H295" s="20" t="str">
        <f aca="false">IF(B295="","",F295*G295)</f>
        <v/>
      </c>
      <c r="I295" s="22" t="str">
        <f aca="false">IF(B295="","",IF(COUNTIFS(PO!$A$9:$A$508,D295,PO!$B$9:$B$508,E295)=0,"",SUMIFS(PO!$E$9:$E$508,PO!$A$9:$A$508,D295,PO!$B$9:$B$508,E295)/COUNTIFS(PO!$A$9:$A$508,D295,PO!$B$9:$B$508,E295)))</f>
        <v/>
      </c>
      <c r="J295" s="22" t="str">
        <f aca="false">IF(B295="","",SUMIFS(GRN!$E$9:$E$508,GRN!$C$9:$C$508,D295,GRN!$D$9:$D$508,E295))</f>
        <v/>
      </c>
      <c r="K295" s="23" t="str">
        <f aca="false">IF(B295="","",SUMIFS($F$9:F295,$D$9:D295,D295,$E$9:E295,E295))</f>
        <v/>
      </c>
      <c r="L295" s="24" t="str">
        <f aca="false">IF(OR(B295="",I295=""),"",IF(I295=0,"",G295/I295-1))</f>
        <v/>
      </c>
      <c r="M295" s="10" t="str">
        <f aca="false">IF(B295="","",IF(COUNTIFS($A$9:A295,A295,$B$9:B295,B295)&gt;1,"Hold: duplicate invoice",IF(I295="","Hold: no PO line",IF(J295=0,"Hold: no GRN",IF(K295&gt;J295*(1+Settings!$C$5)+0.0001,"Hold: billed qty above GRN",IF(L295&gt;Settings!$C$6+0.000001,"Hold: rate above PO",IF(L295&lt;-0.000001,"Clear to pay (rate below PO)","Clear to pay")))))))</f>
        <v/>
      </c>
    </row>
    <row r="296" customFormat="false" ht="15" hidden="false" customHeight="false" outlineLevel="0" collapsed="false">
      <c r="A296" s="8"/>
      <c r="B296" s="8"/>
      <c r="C296" s="21"/>
      <c r="D296" s="8"/>
      <c r="E296" s="8"/>
      <c r="F296" s="19"/>
      <c r="G296" s="19"/>
      <c r="H296" s="20" t="str">
        <f aca="false">IF(B296="","",F296*G296)</f>
        <v/>
      </c>
      <c r="I296" s="22" t="str">
        <f aca="false">IF(B296="","",IF(COUNTIFS(PO!$A$9:$A$508,D296,PO!$B$9:$B$508,E296)=0,"",SUMIFS(PO!$E$9:$E$508,PO!$A$9:$A$508,D296,PO!$B$9:$B$508,E296)/COUNTIFS(PO!$A$9:$A$508,D296,PO!$B$9:$B$508,E296)))</f>
        <v/>
      </c>
      <c r="J296" s="22" t="str">
        <f aca="false">IF(B296="","",SUMIFS(GRN!$E$9:$E$508,GRN!$C$9:$C$508,D296,GRN!$D$9:$D$508,E296))</f>
        <v/>
      </c>
      <c r="K296" s="23" t="str">
        <f aca="false">IF(B296="","",SUMIFS($F$9:F296,$D$9:D296,D296,$E$9:E296,E296))</f>
        <v/>
      </c>
      <c r="L296" s="24" t="str">
        <f aca="false">IF(OR(B296="",I296=""),"",IF(I296=0,"",G296/I296-1))</f>
        <v/>
      </c>
      <c r="M296" s="10" t="str">
        <f aca="false">IF(B296="","",IF(COUNTIFS($A$9:A296,A296,$B$9:B296,B296)&gt;1,"Hold: duplicate invoice",IF(I296="","Hold: no PO line",IF(J296=0,"Hold: no GRN",IF(K296&gt;J296*(1+Settings!$C$5)+0.0001,"Hold: billed qty above GRN",IF(L296&gt;Settings!$C$6+0.000001,"Hold: rate above PO",IF(L296&lt;-0.000001,"Clear to pay (rate below PO)","Clear to pay")))))))</f>
        <v/>
      </c>
    </row>
    <row r="297" customFormat="false" ht="15" hidden="false" customHeight="false" outlineLevel="0" collapsed="false">
      <c r="A297" s="8"/>
      <c r="B297" s="8"/>
      <c r="C297" s="21"/>
      <c r="D297" s="8"/>
      <c r="E297" s="8"/>
      <c r="F297" s="19"/>
      <c r="G297" s="19"/>
      <c r="H297" s="20" t="str">
        <f aca="false">IF(B297="","",F297*G297)</f>
        <v/>
      </c>
      <c r="I297" s="22" t="str">
        <f aca="false">IF(B297="","",IF(COUNTIFS(PO!$A$9:$A$508,D297,PO!$B$9:$B$508,E297)=0,"",SUMIFS(PO!$E$9:$E$508,PO!$A$9:$A$508,D297,PO!$B$9:$B$508,E297)/COUNTIFS(PO!$A$9:$A$508,D297,PO!$B$9:$B$508,E297)))</f>
        <v/>
      </c>
      <c r="J297" s="22" t="str">
        <f aca="false">IF(B297="","",SUMIFS(GRN!$E$9:$E$508,GRN!$C$9:$C$508,D297,GRN!$D$9:$D$508,E297))</f>
        <v/>
      </c>
      <c r="K297" s="23" t="str">
        <f aca="false">IF(B297="","",SUMIFS($F$9:F297,$D$9:D297,D297,$E$9:E297,E297))</f>
        <v/>
      </c>
      <c r="L297" s="24" t="str">
        <f aca="false">IF(OR(B297="",I297=""),"",IF(I297=0,"",G297/I297-1))</f>
        <v/>
      </c>
      <c r="M297" s="10" t="str">
        <f aca="false">IF(B297="","",IF(COUNTIFS($A$9:A297,A297,$B$9:B297,B297)&gt;1,"Hold: duplicate invoice",IF(I297="","Hold: no PO line",IF(J297=0,"Hold: no GRN",IF(K297&gt;J297*(1+Settings!$C$5)+0.0001,"Hold: billed qty above GRN",IF(L297&gt;Settings!$C$6+0.000001,"Hold: rate above PO",IF(L297&lt;-0.000001,"Clear to pay (rate below PO)","Clear to pay")))))))</f>
        <v/>
      </c>
    </row>
    <row r="298" customFormat="false" ht="15" hidden="false" customHeight="false" outlineLevel="0" collapsed="false">
      <c r="A298" s="8"/>
      <c r="B298" s="8"/>
      <c r="C298" s="21"/>
      <c r="D298" s="8"/>
      <c r="E298" s="8"/>
      <c r="F298" s="19"/>
      <c r="G298" s="19"/>
      <c r="H298" s="20" t="str">
        <f aca="false">IF(B298="","",F298*G298)</f>
        <v/>
      </c>
      <c r="I298" s="22" t="str">
        <f aca="false">IF(B298="","",IF(COUNTIFS(PO!$A$9:$A$508,D298,PO!$B$9:$B$508,E298)=0,"",SUMIFS(PO!$E$9:$E$508,PO!$A$9:$A$508,D298,PO!$B$9:$B$508,E298)/COUNTIFS(PO!$A$9:$A$508,D298,PO!$B$9:$B$508,E298)))</f>
        <v/>
      </c>
      <c r="J298" s="22" t="str">
        <f aca="false">IF(B298="","",SUMIFS(GRN!$E$9:$E$508,GRN!$C$9:$C$508,D298,GRN!$D$9:$D$508,E298))</f>
        <v/>
      </c>
      <c r="K298" s="23" t="str">
        <f aca="false">IF(B298="","",SUMIFS($F$9:F298,$D$9:D298,D298,$E$9:E298,E298))</f>
        <v/>
      </c>
      <c r="L298" s="24" t="str">
        <f aca="false">IF(OR(B298="",I298=""),"",IF(I298=0,"",G298/I298-1))</f>
        <v/>
      </c>
      <c r="M298" s="10" t="str">
        <f aca="false">IF(B298="","",IF(COUNTIFS($A$9:A298,A298,$B$9:B298,B298)&gt;1,"Hold: duplicate invoice",IF(I298="","Hold: no PO line",IF(J298=0,"Hold: no GRN",IF(K298&gt;J298*(1+Settings!$C$5)+0.0001,"Hold: billed qty above GRN",IF(L298&gt;Settings!$C$6+0.000001,"Hold: rate above PO",IF(L298&lt;-0.000001,"Clear to pay (rate below PO)","Clear to pay")))))))</f>
        <v/>
      </c>
    </row>
    <row r="299" customFormat="false" ht="15" hidden="false" customHeight="false" outlineLevel="0" collapsed="false">
      <c r="A299" s="8"/>
      <c r="B299" s="8"/>
      <c r="C299" s="21"/>
      <c r="D299" s="8"/>
      <c r="E299" s="8"/>
      <c r="F299" s="19"/>
      <c r="G299" s="19"/>
      <c r="H299" s="20" t="str">
        <f aca="false">IF(B299="","",F299*G299)</f>
        <v/>
      </c>
      <c r="I299" s="22" t="str">
        <f aca="false">IF(B299="","",IF(COUNTIFS(PO!$A$9:$A$508,D299,PO!$B$9:$B$508,E299)=0,"",SUMIFS(PO!$E$9:$E$508,PO!$A$9:$A$508,D299,PO!$B$9:$B$508,E299)/COUNTIFS(PO!$A$9:$A$508,D299,PO!$B$9:$B$508,E299)))</f>
        <v/>
      </c>
      <c r="J299" s="22" t="str">
        <f aca="false">IF(B299="","",SUMIFS(GRN!$E$9:$E$508,GRN!$C$9:$C$508,D299,GRN!$D$9:$D$508,E299))</f>
        <v/>
      </c>
      <c r="K299" s="23" t="str">
        <f aca="false">IF(B299="","",SUMIFS($F$9:F299,$D$9:D299,D299,$E$9:E299,E299))</f>
        <v/>
      </c>
      <c r="L299" s="24" t="str">
        <f aca="false">IF(OR(B299="",I299=""),"",IF(I299=0,"",G299/I299-1))</f>
        <v/>
      </c>
      <c r="M299" s="10" t="str">
        <f aca="false">IF(B299="","",IF(COUNTIFS($A$9:A299,A299,$B$9:B299,B299)&gt;1,"Hold: duplicate invoice",IF(I299="","Hold: no PO line",IF(J299=0,"Hold: no GRN",IF(K299&gt;J299*(1+Settings!$C$5)+0.0001,"Hold: billed qty above GRN",IF(L299&gt;Settings!$C$6+0.000001,"Hold: rate above PO",IF(L299&lt;-0.000001,"Clear to pay (rate below PO)","Clear to pay")))))))</f>
        <v/>
      </c>
    </row>
    <row r="300" customFormat="false" ht="15" hidden="false" customHeight="false" outlineLevel="0" collapsed="false">
      <c r="A300" s="8"/>
      <c r="B300" s="8"/>
      <c r="C300" s="21"/>
      <c r="D300" s="8"/>
      <c r="E300" s="8"/>
      <c r="F300" s="19"/>
      <c r="G300" s="19"/>
      <c r="H300" s="20" t="str">
        <f aca="false">IF(B300="","",F300*G300)</f>
        <v/>
      </c>
      <c r="I300" s="22" t="str">
        <f aca="false">IF(B300="","",IF(COUNTIFS(PO!$A$9:$A$508,D300,PO!$B$9:$B$508,E300)=0,"",SUMIFS(PO!$E$9:$E$508,PO!$A$9:$A$508,D300,PO!$B$9:$B$508,E300)/COUNTIFS(PO!$A$9:$A$508,D300,PO!$B$9:$B$508,E300)))</f>
        <v/>
      </c>
      <c r="J300" s="22" t="str">
        <f aca="false">IF(B300="","",SUMIFS(GRN!$E$9:$E$508,GRN!$C$9:$C$508,D300,GRN!$D$9:$D$508,E300))</f>
        <v/>
      </c>
      <c r="K300" s="23" t="str">
        <f aca="false">IF(B300="","",SUMIFS($F$9:F300,$D$9:D300,D300,$E$9:E300,E300))</f>
        <v/>
      </c>
      <c r="L300" s="24" t="str">
        <f aca="false">IF(OR(B300="",I300=""),"",IF(I300=0,"",G300/I300-1))</f>
        <v/>
      </c>
      <c r="M300" s="10" t="str">
        <f aca="false">IF(B300="","",IF(COUNTIFS($A$9:A300,A300,$B$9:B300,B300)&gt;1,"Hold: duplicate invoice",IF(I300="","Hold: no PO line",IF(J300=0,"Hold: no GRN",IF(K300&gt;J300*(1+Settings!$C$5)+0.0001,"Hold: billed qty above GRN",IF(L300&gt;Settings!$C$6+0.000001,"Hold: rate above PO",IF(L300&lt;-0.000001,"Clear to pay (rate below PO)","Clear to pay")))))))</f>
        <v/>
      </c>
    </row>
    <row r="301" customFormat="false" ht="15" hidden="false" customHeight="false" outlineLevel="0" collapsed="false">
      <c r="A301" s="8"/>
      <c r="B301" s="8"/>
      <c r="C301" s="21"/>
      <c r="D301" s="8"/>
      <c r="E301" s="8"/>
      <c r="F301" s="19"/>
      <c r="G301" s="19"/>
      <c r="H301" s="20" t="str">
        <f aca="false">IF(B301="","",F301*G301)</f>
        <v/>
      </c>
      <c r="I301" s="22" t="str">
        <f aca="false">IF(B301="","",IF(COUNTIFS(PO!$A$9:$A$508,D301,PO!$B$9:$B$508,E301)=0,"",SUMIFS(PO!$E$9:$E$508,PO!$A$9:$A$508,D301,PO!$B$9:$B$508,E301)/COUNTIFS(PO!$A$9:$A$508,D301,PO!$B$9:$B$508,E301)))</f>
        <v/>
      </c>
      <c r="J301" s="22" t="str">
        <f aca="false">IF(B301="","",SUMIFS(GRN!$E$9:$E$508,GRN!$C$9:$C$508,D301,GRN!$D$9:$D$508,E301))</f>
        <v/>
      </c>
      <c r="K301" s="23" t="str">
        <f aca="false">IF(B301="","",SUMIFS($F$9:F301,$D$9:D301,D301,$E$9:E301,E301))</f>
        <v/>
      </c>
      <c r="L301" s="24" t="str">
        <f aca="false">IF(OR(B301="",I301=""),"",IF(I301=0,"",G301/I301-1))</f>
        <v/>
      </c>
      <c r="M301" s="10" t="str">
        <f aca="false">IF(B301="","",IF(COUNTIFS($A$9:A301,A301,$B$9:B301,B301)&gt;1,"Hold: duplicate invoice",IF(I301="","Hold: no PO line",IF(J301=0,"Hold: no GRN",IF(K301&gt;J301*(1+Settings!$C$5)+0.0001,"Hold: billed qty above GRN",IF(L301&gt;Settings!$C$6+0.000001,"Hold: rate above PO",IF(L301&lt;-0.000001,"Clear to pay (rate below PO)","Clear to pay")))))))</f>
        <v/>
      </c>
    </row>
    <row r="302" customFormat="false" ht="15" hidden="false" customHeight="false" outlineLevel="0" collapsed="false">
      <c r="A302" s="8"/>
      <c r="B302" s="8"/>
      <c r="C302" s="21"/>
      <c r="D302" s="8"/>
      <c r="E302" s="8"/>
      <c r="F302" s="19"/>
      <c r="G302" s="19"/>
      <c r="H302" s="20" t="str">
        <f aca="false">IF(B302="","",F302*G302)</f>
        <v/>
      </c>
      <c r="I302" s="22" t="str">
        <f aca="false">IF(B302="","",IF(COUNTIFS(PO!$A$9:$A$508,D302,PO!$B$9:$B$508,E302)=0,"",SUMIFS(PO!$E$9:$E$508,PO!$A$9:$A$508,D302,PO!$B$9:$B$508,E302)/COUNTIFS(PO!$A$9:$A$508,D302,PO!$B$9:$B$508,E302)))</f>
        <v/>
      </c>
      <c r="J302" s="22" t="str">
        <f aca="false">IF(B302="","",SUMIFS(GRN!$E$9:$E$508,GRN!$C$9:$C$508,D302,GRN!$D$9:$D$508,E302))</f>
        <v/>
      </c>
      <c r="K302" s="23" t="str">
        <f aca="false">IF(B302="","",SUMIFS($F$9:F302,$D$9:D302,D302,$E$9:E302,E302))</f>
        <v/>
      </c>
      <c r="L302" s="24" t="str">
        <f aca="false">IF(OR(B302="",I302=""),"",IF(I302=0,"",G302/I302-1))</f>
        <v/>
      </c>
      <c r="M302" s="10" t="str">
        <f aca="false">IF(B302="","",IF(COUNTIFS($A$9:A302,A302,$B$9:B302,B302)&gt;1,"Hold: duplicate invoice",IF(I302="","Hold: no PO line",IF(J302=0,"Hold: no GRN",IF(K302&gt;J302*(1+Settings!$C$5)+0.0001,"Hold: billed qty above GRN",IF(L302&gt;Settings!$C$6+0.000001,"Hold: rate above PO",IF(L302&lt;-0.000001,"Clear to pay (rate below PO)","Clear to pay")))))))</f>
        <v/>
      </c>
    </row>
    <row r="303" customFormat="false" ht="15" hidden="false" customHeight="false" outlineLevel="0" collapsed="false">
      <c r="A303" s="8"/>
      <c r="B303" s="8"/>
      <c r="C303" s="21"/>
      <c r="D303" s="8"/>
      <c r="E303" s="8"/>
      <c r="F303" s="19"/>
      <c r="G303" s="19"/>
      <c r="H303" s="20" t="str">
        <f aca="false">IF(B303="","",F303*G303)</f>
        <v/>
      </c>
      <c r="I303" s="22" t="str">
        <f aca="false">IF(B303="","",IF(COUNTIFS(PO!$A$9:$A$508,D303,PO!$B$9:$B$508,E303)=0,"",SUMIFS(PO!$E$9:$E$508,PO!$A$9:$A$508,D303,PO!$B$9:$B$508,E303)/COUNTIFS(PO!$A$9:$A$508,D303,PO!$B$9:$B$508,E303)))</f>
        <v/>
      </c>
      <c r="J303" s="22" t="str">
        <f aca="false">IF(B303="","",SUMIFS(GRN!$E$9:$E$508,GRN!$C$9:$C$508,D303,GRN!$D$9:$D$508,E303))</f>
        <v/>
      </c>
      <c r="K303" s="23" t="str">
        <f aca="false">IF(B303="","",SUMIFS($F$9:F303,$D$9:D303,D303,$E$9:E303,E303))</f>
        <v/>
      </c>
      <c r="L303" s="24" t="str">
        <f aca="false">IF(OR(B303="",I303=""),"",IF(I303=0,"",G303/I303-1))</f>
        <v/>
      </c>
      <c r="M303" s="10" t="str">
        <f aca="false">IF(B303="","",IF(COUNTIFS($A$9:A303,A303,$B$9:B303,B303)&gt;1,"Hold: duplicate invoice",IF(I303="","Hold: no PO line",IF(J303=0,"Hold: no GRN",IF(K303&gt;J303*(1+Settings!$C$5)+0.0001,"Hold: billed qty above GRN",IF(L303&gt;Settings!$C$6+0.000001,"Hold: rate above PO",IF(L303&lt;-0.000001,"Clear to pay (rate below PO)","Clear to pay")))))))</f>
        <v/>
      </c>
    </row>
    <row r="304" customFormat="false" ht="15" hidden="false" customHeight="false" outlineLevel="0" collapsed="false">
      <c r="A304" s="8"/>
      <c r="B304" s="8"/>
      <c r="C304" s="21"/>
      <c r="D304" s="8"/>
      <c r="E304" s="8"/>
      <c r="F304" s="19"/>
      <c r="G304" s="19"/>
      <c r="H304" s="20" t="str">
        <f aca="false">IF(B304="","",F304*G304)</f>
        <v/>
      </c>
      <c r="I304" s="22" t="str">
        <f aca="false">IF(B304="","",IF(COUNTIFS(PO!$A$9:$A$508,D304,PO!$B$9:$B$508,E304)=0,"",SUMIFS(PO!$E$9:$E$508,PO!$A$9:$A$508,D304,PO!$B$9:$B$508,E304)/COUNTIFS(PO!$A$9:$A$508,D304,PO!$B$9:$B$508,E304)))</f>
        <v/>
      </c>
      <c r="J304" s="22" t="str">
        <f aca="false">IF(B304="","",SUMIFS(GRN!$E$9:$E$508,GRN!$C$9:$C$508,D304,GRN!$D$9:$D$508,E304))</f>
        <v/>
      </c>
      <c r="K304" s="23" t="str">
        <f aca="false">IF(B304="","",SUMIFS($F$9:F304,$D$9:D304,D304,$E$9:E304,E304))</f>
        <v/>
      </c>
      <c r="L304" s="24" t="str">
        <f aca="false">IF(OR(B304="",I304=""),"",IF(I304=0,"",G304/I304-1))</f>
        <v/>
      </c>
      <c r="M304" s="10" t="str">
        <f aca="false">IF(B304="","",IF(COUNTIFS($A$9:A304,A304,$B$9:B304,B304)&gt;1,"Hold: duplicate invoice",IF(I304="","Hold: no PO line",IF(J304=0,"Hold: no GRN",IF(K304&gt;J304*(1+Settings!$C$5)+0.0001,"Hold: billed qty above GRN",IF(L304&gt;Settings!$C$6+0.000001,"Hold: rate above PO",IF(L304&lt;-0.000001,"Clear to pay (rate below PO)","Clear to pay")))))))</f>
        <v/>
      </c>
    </row>
    <row r="305" customFormat="false" ht="15" hidden="false" customHeight="false" outlineLevel="0" collapsed="false">
      <c r="A305" s="8"/>
      <c r="B305" s="8"/>
      <c r="C305" s="21"/>
      <c r="D305" s="8"/>
      <c r="E305" s="8"/>
      <c r="F305" s="19"/>
      <c r="G305" s="19"/>
      <c r="H305" s="20" t="str">
        <f aca="false">IF(B305="","",F305*G305)</f>
        <v/>
      </c>
      <c r="I305" s="22" t="str">
        <f aca="false">IF(B305="","",IF(COUNTIFS(PO!$A$9:$A$508,D305,PO!$B$9:$B$508,E305)=0,"",SUMIFS(PO!$E$9:$E$508,PO!$A$9:$A$508,D305,PO!$B$9:$B$508,E305)/COUNTIFS(PO!$A$9:$A$508,D305,PO!$B$9:$B$508,E305)))</f>
        <v/>
      </c>
      <c r="J305" s="22" t="str">
        <f aca="false">IF(B305="","",SUMIFS(GRN!$E$9:$E$508,GRN!$C$9:$C$508,D305,GRN!$D$9:$D$508,E305))</f>
        <v/>
      </c>
      <c r="K305" s="23" t="str">
        <f aca="false">IF(B305="","",SUMIFS($F$9:F305,$D$9:D305,D305,$E$9:E305,E305))</f>
        <v/>
      </c>
      <c r="L305" s="24" t="str">
        <f aca="false">IF(OR(B305="",I305=""),"",IF(I305=0,"",G305/I305-1))</f>
        <v/>
      </c>
      <c r="M305" s="10" t="str">
        <f aca="false">IF(B305="","",IF(COUNTIFS($A$9:A305,A305,$B$9:B305,B305)&gt;1,"Hold: duplicate invoice",IF(I305="","Hold: no PO line",IF(J305=0,"Hold: no GRN",IF(K305&gt;J305*(1+Settings!$C$5)+0.0001,"Hold: billed qty above GRN",IF(L305&gt;Settings!$C$6+0.000001,"Hold: rate above PO",IF(L305&lt;-0.000001,"Clear to pay (rate below PO)","Clear to pay")))))))</f>
        <v/>
      </c>
    </row>
    <row r="306" customFormat="false" ht="15" hidden="false" customHeight="false" outlineLevel="0" collapsed="false">
      <c r="A306" s="8"/>
      <c r="B306" s="8"/>
      <c r="C306" s="21"/>
      <c r="D306" s="8"/>
      <c r="E306" s="8"/>
      <c r="F306" s="19"/>
      <c r="G306" s="19"/>
      <c r="H306" s="20" t="str">
        <f aca="false">IF(B306="","",F306*G306)</f>
        <v/>
      </c>
      <c r="I306" s="22" t="str">
        <f aca="false">IF(B306="","",IF(COUNTIFS(PO!$A$9:$A$508,D306,PO!$B$9:$B$508,E306)=0,"",SUMIFS(PO!$E$9:$E$508,PO!$A$9:$A$508,D306,PO!$B$9:$B$508,E306)/COUNTIFS(PO!$A$9:$A$508,D306,PO!$B$9:$B$508,E306)))</f>
        <v/>
      </c>
      <c r="J306" s="22" t="str">
        <f aca="false">IF(B306="","",SUMIFS(GRN!$E$9:$E$508,GRN!$C$9:$C$508,D306,GRN!$D$9:$D$508,E306))</f>
        <v/>
      </c>
      <c r="K306" s="23" t="str">
        <f aca="false">IF(B306="","",SUMIFS($F$9:F306,$D$9:D306,D306,$E$9:E306,E306))</f>
        <v/>
      </c>
      <c r="L306" s="24" t="str">
        <f aca="false">IF(OR(B306="",I306=""),"",IF(I306=0,"",G306/I306-1))</f>
        <v/>
      </c>
      <c r="M306" s="10" t="str">
        <f aca="false">IF(B306="","",IF(COUNTIFS($A$9:A306,A306,$B$9:B306,B306)&gt;1,"Hold: duplicate invoice",IF(I306="","Hold: no PO line",IF(J306=0,"Hold: no GRN",IF(K306&gt;J306*(1+Settings!$C$5)+0.0001,"Hold: billed qty above GRN",IF(L306&gt;Settings!$C$6+0.000001,"Hold: rate above PO",IF(L306&lt;-0.000001,"Clear to pay (rate below PO)","Clear to pay")))))))</f>
        <v/>
      </c>
    </row>
    <row r="307" customFormat="false" ht="15" hidden="false" customHeight="false" outlineLevel="0" collapsed="false">
      <c r="A307" s="8"/>
      <c r="B307" s="8"/>
      <c r="C307" s="21"/>
      <c r="D307" s="8"/>
      <c r="E307" s="8"/>
      <c r="F307" s="19"/>
      <c r="G307" s="19"/>
      <c r="H307" s="20" t="str">
        <f aca="false">IF(B307="","",F307*G307)</f>
        <v/>
      </c>
      <c r="I307" s="22" t="str">
        <f aca="false">IF(B307="","",IF(COUNTIFS(PO!$A$9:$A$508,D307,PO!$B$9:$B$508,E307)=0,"",SUMIFS(PO!$E$9:$E$508,PO!$A$9:$A$508,D307,PO!$B$9:$B$508,E307)/COUNTIFS(PO!$A$9:$A$508,D307,PO!$B$9:$B$508,E307)))</f>
        <v/>
      </c>
      <c r="J307" s="22" t="str">
        <f aca="false">IF(B307="","",SUMIFS(GRN!$E$9:$E$508,GRN!$C$9:$C$508,D307,GRN!$D$9:$D$508,E307))</f>
        <v/>
      </c>
      <c r="K307" s="23" t="str">
        <f aca="false">IF(B307="","",SUMIFS($F$9:F307,$D$9:D307,D307,$E$9:E307,E307))</f>
        <v/>
      </c>
      <c r="L307" s="24" t="str">
        <f aca="false">IF(OR(B307="",I307=""),"",IF(I307=0,"",G307/I307-1))</f>
        <v/>
      </c>
      <c r="M307" s="10" t="str">
        <f aca="false">IF(B307="","",IF(COUNTIFS($A$9:A307,A307,$B$9:B307,B307)&gt;1,"Hold: duplicate invoice",IF(I307="","Hold: no PO line",IF(J307=0,"Hold: no GRN",IF(K307&gt;J307*(1+Settings!$C$5)+0.0001,"Hold: billed qty above GRN",IF(L307&gt;Settings!$C$6+0.000001,"Hold: rate above PO",IF(L307&lt;-0.000001,"Clear to pay (rate below PO)","Clear to pay")))))))</f>
        <v/>
      </c>
    </row>
    <row r="308" customFormat="false" ht="15" hidden="false" customHeight="false" outlineLevel="0" collapsed="false">
      <c r="A308" s="8"/>
      <c r="B308" s="8"/>
      <c r="C308" s="21"/>
      <c r="D308" s="8"/>
      <c r="E308" s="8"/>
      <c r="F308" s="19"/>
      <c r="G308" s="19"/>
      <c r="H308" s="20" t="str">
        <f aca="false">IF(B308="","",F308*G308)</f>
        <v/>
      </c>
      <c r="I308" s="22" t="str">
        <f aca="false">IF(B308="","",IF(COUNTIFS(PO!$A$9:$A$508,D308,PO!$B$9:$B$508,E308)=0,"",SUMIFS(PO!$E$9:$E$508,PO!$A$9:$A$508,D308,PO!$B$9:$B$508,E308)/COUNTIFS(PO!$A$9:$A$508,D308,PO!$B$9:$B$508,E308)))</f>
        <v/>
      </c>
      <c r="J308" s="22" t="str">
        <f aca="false">IF(B308="","",SUMIFS(GRN!$E$9:$E$508,GRN!$C$9:$C$508,D308,GRN!$D$9:$D$508,E308))</f>
        <v/>
      </c>
      <c r="K308" s="23" t="str">
        <f aca="false">IF(B308="","",SUMIFS($F$9:F308,$D$9:D308,D308,$E$9:E308,E308))</f>
        <v/>
      </c>
      <c r="L308" s="24" t="str">
        <f aca="false">IF(OR(B308="",I308=""),"",IF(I308=0,"",G308/I308-1))</f>
        <v/>
      </c>
      <c r="M308" s="10" t="str">
        <f aca="false">IF(B308="","",IF(COUNTIFS($A$9:A308,A308,$B$9:B308,B308)&gt;1,"Hold: duplicate invoice",IF(I308="","Hold: no PO line",IF(J308=0,"Hold: no GRN",IF(K308&gt;J308*(1+Settings!$C$5)+0.0001,"Hold: billed qty above GRN",IF(L308&gt;Settings!$C$6+0.000001,"Hold: rate above PO",IF(L308&lt;-0.000001,"Clear to pay (rate below PO)","Clear to pay")))))))</f>
        <v/>
      </c>
    </row>
    <row r="309" customFormat="false" ht="15" hidden="false" customHeight="false" outlineLevel="0" collapsed="false">
      <c r="A309" s="8"/>
      <c r="B309" s="8"/>
      <c r="C309" s="21"/>
      <c r="D309" s="8"/>
      <c r="E309" s="8"/>
      <c r="F309" s="19"/>
      <c r="G309" s="19"/>
      <c r="H309" s="20" t="str">
        <f aca="false">IF(B309="","",F309*G309)</f>
        <v/>
      </c>
      <c r="I309" s="22" t="str">
        <f aca="false">IF(B309="","",IF(COUNTIFS(PO!$A$9:$A$508,D309,PO!$B$9:$B$508,E309)=0,"",SUMIFS(PO!$E$9:$E$508,PO!$A$9:$A$508,D309,PO!$B$9:$B$508,E309)/COUNTIFS(PO!$A$9:$A$508,D309,PO!$B$9:$B$508,E309)))</f>
        <v/>
      </c>
      <c r="J309" s="22" t="str">
        <f aca="false">IF(B309="","",SUMIFS(GRN!$E$9:$E$508,GRN!$C$9:$C$508,D309,GRN!$D$9:$D$508,E309))</f>
        <v/>
      </c>
      <c r="K309" s="23" t="str">
        <f aca="false">IF(B309="","",SUMIFS($F$9:F309,$D$9:D309,D309,$E$9:E309,E309))</f>
        <v/>
      </c>
      <c r="L309" s="24" t="str">
        <f aca="false">IF(OR(B309="",I309=""),"",IF(I309=0,"",G309/I309-1))</f>
        <v/>
      </c>
      <c r="M309" s="10" t="str">
        <f aca="false">IF(B309="","",IF(COUNTIFS($A$9:A309,A309,$B$9:B309,B309)&gt;1,"Hold: duplicate invoice",IF(I309="","Hold: no PO line",IF(J309=0,"Hold: no GRN",IF(K309&gt;J309*(1+Settings!$C$5)+0.0001,"Hold: billed qty above GRN",IF(L309&gt;Settings!$C$6+0.000001,"Hold: rate above PO",IF(L309&lt;-0.000001,"Clear to pay (rate below PO)","Clear to pay")))))))</f>
        <v/>
      </c>
    </row>
    <row r="310" customFormat="false" ht="15" hidden="false" customHeight="false" outlineLevel="0" collapsed="false">
      <c r="A310" s="8"/>
      <c r="B310" s="8"/>
      <c r="C310" s="21"/>
      <c r="D310" s="8"/>
      <c r="E310" s="8"/>
      <c r="F310" s="19"/>
      <c r="G310" s="19"/>
      <c r="H310" s="20" t="str">
        <f aca="false">IF(B310="","",F310*G310)</f>
        <v/>
      </c>
      <c r="I310" s="22" t="str">
        <f aca="false">IF(B310="","",IF(COUNTIFS(PO!$A$9:$A$508,D310,PO!$B$9:$B$508,E310)=0,"",SUMIFS(PO!$E$9:$E$508,PO!$A$9:$A$508,D310,PO!$B$9:$B$508,E310)/COUNTIFS(PO!$A$9:$A$508,D310,PO!$B$9:$B$508,E310)))</f>
        <v/>
      </c>
      <c r="J310" s="22" t="str">
        <f aca="false">IF(B310="","",SUMIFS(GRN!$E$9:$E$508,GRN!$C$9:$C$508,D310,GRN!$D$9:$D$508,E310))</f>
        <v/>
      </c>
      <c r="K310" s="23" t="str">
        <f aca="false">IF(B310="","",SUMIFS($F$9:F310,$D$9:D310,D310,$E$9:E310,E310))</f>
        <v/>
      </c>
      <c r="L310" s="24" t="str">
        <f aca="false">IF(OR(B310="",I310=""),"",IF(I310=0,"",G310/I310-1))</f>
        <v/>
      </c>
      <c r="M310" s="10" t="str">
        <f aca="false">IF(B310="","",IF(COUNTIFS($A$9:A310,A310,$B$9:B310,B310)&gt;1,"Hold: duplicate invoice",IF(I310="","Hold: no PO line",IF(J310=0,"Hold: no GRN",IF(K310&gt;J310*(1+Settings!$C$5)+0.0001,"Hold: billed qty above GRN",IF(L310&gt;Settings!$C$6+0.000001,"Hold: rate above PO",IF(L310&lt;-0.000001,"Clear to pay (rate below PO)","Clear to pay")))))))</f>
        <v/>
      </c>
    </row>
    <row r="311" customFormat="false" ht="15" hidden="false" customHeight="false" outlineLevel="0" collapsed="false">
      <c r="A311" s="8"/>
      <c r="B311" s="8"/>
      <c r="C311" s="21"/>
      <c r="D311" s="8"/>
      <c r="E311" s="8"/>
      <c r="F311" s="19"/>
      <c r="G311" s="19"/>
      <c r="H311" s="20" t="str">
        <f aca="false">IF(B311="","",F311*G311)</f>
        <v/>
      </c>
      <c r="I311" s="22" t="str">
        <f aca="false">IF(B311="","",IF(COUNTIFS(PO!$A$9:$A$508,D311,PO!$B$9:$B$508,E311)=0,"",SUMIFS(PO!$E$9:$E$508,PO!$A$9:$A$508,D311,PO!$B$9:$B$508,E311)/COUNTIFS(PO!$A$9:$A$508,D311,PO!$B$9:$B$508,E311)))</f>
        <v/>
      </c>
      <c r="J311" s="22" t="str">
        <f aca="false">IF(B311="","",SUMIFS(GRN!$E$9:$E$508,GRN!$C$9:$C$508,D311,GRN!$D$9:$D$508,E311))</f>
        <v/>
      </c>
      <c r="K311" s="23" t="str">
        <f aca="false">IF(B311="","",SUMIFS($F$9:F311,$D$9:D311,D311,$E$9:E311,E311))</f>
        <v/>
      </c>
      <c r="L311" s="24" t="str">
        <f aca="false">IF(OR(B311="",I311=""),"",IF(I311=0,"",G311/I311-1))</f>
        <v/>
      </c>
      <c r="M311" s="10" t="str">
        <f aca="false">IF(B311="","",IF(COUNTIFS($A$9:A311,A311,$B$9:B311,B311)&gt;1,"Hold: duplicate invoice",IF(I311="","Hold: no PO line",IF(J311=0,"Hold: no GRN",IF(K311&gt;J311*(1+Settings!$C$5)+0.0001,"Hold: billed qty above GRN",IF(L311&gt;Settings!$C$6+0.000001,"Hold: rate above PO",IF(L311&lt;-0.000001,"Clear to pay (rate below PO)","Clear to pay")))))))</f>
        <v/>
      </c>
    </row>
    <row r="312" customFormat="false" ht="15" hidden="false" customHeight="false" outlineLevel="0" collapsed="false">
      <c r="A312" s="8"/>
      <c r="B312" s="8"/>
      <c r="C312" s="21"/>
      <c r="D312" s="8"/>
      <c r="E312" s="8"/>
      <c r="F312" s="19"/>
      <c r="G312" s="19"/>
      <c r="H312" s="20" t="str">
        <f aca="false">IF(B312="","",F312*G312)</f>
        <v/>
      </c>
      <c r="I312" s="22" t="str">
        <f aca="false">IF(B312="","",IF(COUNTIFS(PO!$A$9:$A$508,D312,PO!$B$9:$B$508,E312)=0,"",SUMIFS(PO!$E$9:$E$508,PO!$A$9:$A$508,D312,PO!$B$9:$B$508,E312)/COUNTIFS(PO!$A$9:$A$508,D312,PO!$B$9:$B$508,E312)))</f>
        <v/>
      </c>
      <c r="J312" s="22" t="str">
        <f aca="false">IF(B312="","",SUMIFS(GRN!$E$9:$E$508,GRN!$C$9:$C$508,D312,GRN!$D$9:$D$508,E312))</f>
        <v/>
      </c>
      <c r="K312" s="23" t="str">
        <f aca="false">IF(B312="","",SUMIFS($F$9:F312,$D$9:D312,D312,$E$9:E312,E312))</f>
        <v/>
      </c>
      <c r="L312" s="24" t="str">
        <f aca="false">IF(OR(B312="",I312=""),"",IF(I312=0,"",G312/I312-1))</f>
        <v/>
      </c>
      <c r="M312" s="10" t="str">
        <f aca="false">IF(B312="","",IF(COUNTIFS($A$9:A312,A312,$B$9:B312,B312)&gt;1,"Hold: duplicate invoice",IF(I312="","Hold: no PO line",IF(J312=0,"Hold: no GRN",IF(K312&gt;J312*(1+Settings!$C$5)+0.0001,"Hold: billed qty above GRN",IF(L312&gt;Settings!$C$6+0.000001,"Hold: rate above PO",IF(L312&lt;-0.000001,"Clear to pay (rate below PO)","Clear to pay")))))))</f>
        <v/>
      </c>
    </row>
    <row r="313" customFormat="false" ht="15" hidden="false" customHeight="false" outlineLevel="0" collapsed="false">
      <c r="A313" s="8"/>
      <c r="B313" s="8"/>
      <c r="C313" s="21"/>
      <c r="D313" s="8"/>
      <c r="E313" s="8"/>
      <c r="F313" s="19"/>
      <c r="G313" s="19"/>
      <c r="H313" s="20" t="str">
        <f aca="false">IF(B313="","",F313*G313)</f>
        <v/>
      </c>
      <c r="I313" s="22" t="str">
        <f aca="false">IF(B313="","",IF(COUNTIFS(PO!$A$9:$A$508,D313,PO!$B$9:$B$508,E313)=0,"",SUMIFS(PO!$E$9:$E$508,PO!$A$9:$A$508,D313,PO!$B$9:$B$508,E313)/COUNTIFS(PO!$A$9:$A$508,D313,PO!$B$9:$B$508,E313)))</f>
        <v/>
      </c>
      <c r="J313" s="22" t="str">
        <f aca="false">IF(B313="","",SUMIFS(GRN!$E$9:$E$508,GRN!$C$9:$C$508,D313,GRN!$D$9:$D$508,E313))</f>
        <v/>
      </c>
      <c r="K313" s="23" t="str">
        <f aca="false">IF(B313="","",SUMIFS($F$9:F313,$D$9:D313,D313,$E$9:E313,E313))</f>
        <v/>
      </c>
      <c r="L313" s="24" t="str">
        <f aca="false">IF(OR(B313="",I313=""),"",IF(I313=0,"",G313/I313-1))</f>
        <v/>
      </c>
      <c r="M313" s="10" t="str">
        <f aca="false">IF(B313="","",IF(COUNTIFS($A$9:A313,A313,$B$9:B313,B313)&gt;1,"Hold: duplicate invoice",IF(I313="","Hold: no PO line",IF(J313=0,"Hold: no GRN",IF(K313&gt;J313*(1+Settings!$C$5)+0.0001,"Hold: billed qty above GRN",IF(L313&gt;Settings!$C$6+0.000001,"Hold: rate above PO",IF(L313&lt;-0.000001,"Clear to pay (rate below PO)","Clear to pay")))))))</f>
        <v/>
      </c>
    </row>
    <row r="314" customFormat="false" ht="15" hidden="false" customHeight="false" outlineLevel="0" collapsed="false">
      <c r="A314" s="8"/>
      <c r="B314" s="8"/>
      <c r="C314" s="21"/>
      <c r="D314" s="8"/>
      <c r="E314" s="8"/>
      <c r="F314" s="19"/>
      <c r="G314" s="19"/>
      <c r="H314" s="20" t="str">
        <f aca="false">IF(B314="","",F314*G314)</f>
        <v/>
      </c>
      <c r="I314" s="22" t="str">
        <f aca="false">IF(B314="","",IF(COUNTIFS(PO!$A$9:$A$508,D314,PO!$B$9:$B$508,E314)=0,"",SUMIFS(PO!$E$9:$E$508,PO!$A$9:$A$508,D314,PO!$B$9:$B$508,E314)/COUNTIFS(PO!$A$9:$A$508,D314,PO!$B$9:$B$508,E314)))</f>
        <v/>
      </c>
      <c r="J314" s="22" t="str">
        <f aca="false">IF(B314="","",SUMIFS(GRN!$E$9:$E$508,GRN!$C$9:$C$508,D314,GRN!$D$9:$D$508,E314))</f>
        <v/>
      </c>
      <c r="K314" s="23" t="str">
        <f aca="false">IF(B314="","",SUMIFS($F$9:F314,$D$9:D314,D314,$E$9:E314,E314))</f>
        <v/>
      </c>
      <c r="L314" s="24" t="str">
        <f aca="false">IF(OR(B314="",I314=""),"",IF(I314=0,"",G314/I314-1))</f>
        <v/>
      </c>
      <c r="M314" s="10" t="str">
        <f aca="false">IF(B314="","",IF(COUNTIFS($A$9:A314,A314,$B$9:B314,B314)&gt;1,"Hold: duplicate invoice",IF(I314="","Hold: no PO line",IF(J314=0,"Hold: no GRN",IF(K314&gt;J314*(1+Settings!$C$5)+0.0001,"Hold: billed qty above GRN",IF(L314&gt;Settings!$C$6+0.000001,"Hold: rate above PO",IF(L314&lt;-0.000001,"Clear to pay (rate below PO)","Clear to pay")))))))</f>
        <v/>
      </c>
    </row>
    <row r="315" customFormat="false" ht="15" hidden="false" customHeight="false" outlineLevel="0" collapsed="false">
      <c r="A315" s="8"/>
      <c r="B315" s="8"/>
      <c r="C315" s="21"/>
      <c r="D315" s="8"/>
      <c r="E315" s="8"/>
      <c r="F315" s="19"/>
      <c r="G315" s="19"/>
      <c r="H315" s="20" t="str">
        <f aca="false">IF(B315="","",F315*G315)</f>
        <v/>
      </c>
      <c r="I315" s="22" t="str">
        <f aca="false">IF(B315="","",IF(COUNTIFS(PO!$A$9:$A$508,D315,PO!$B$9:$B$508,E315)=0,"",SUMIFS(PO!$E$9:$E$508,PO!$A$9:$A$508,D315,PO!$B$9:$B$508,E315)/COUNTIFS(PO!$A$9:$A$508,D315,PO!$B$9:$B$508,E315)))</f>
        <v/>
      </c>
      <c r="J315" s="22" t="str">
        <f aca="false">IF(B315="","",SUMIFS(GRN!$E$9:$E$508,GRN!$C$9:$C$508,D315,GRN!$D$9:$D$508,E315))</f>
        <v/>
      </c>
      <c r="K315" s="23" t="str">
        <f aca="false">IF(B315="","",SUMIFS($F$9:F315,$D$9:D315,D315,$E$9:E315,E315))</f>
        <v/>
      </c>
      <c r="L315" s="24" t="str">
        <f aca="false">IF(OR(B315="",I315=""),"",IF(I315=0,"",G315/I315-1))</f>
        <v/>
      </c>
      <c r="M315" s="10" t="str">
        <f aca="false">IF(B315="","",IF(COUNTIFS($A$9:A315,A315,$B$9:B315,B315)&gt;1,"Hold: duplicate invoice",IF(I315="","Hold: no PO line",IF(J315=0,"Hold: no GRN",IF(K315&gt;J315*(1+Settings!$C$5)+0.0001,"Hold: billed qty above GRN",IF(L315&gt;Settings!$C$6+0.000001,"Hold: rate above PO",IF(L315&lt;-0.000001,"Clear to pay (rate below PO)","Clear to pay")))))))</f>
        <v/>
      </c>
    </row>
    <row r="316" customFormat="false" ht="15" hidden="false" customHeight="false" outlineLevel="0" collapsed="false">
      <c r="A316" s="8"/>
      <c r="B316" s="8"/>
      <c r="C316" s="21"/>
      <c r="D316" s="8"/>
      <c r="E316" s="8"/>
      <c r="F316" s="19"/>
      <c r="G316" s="19"/>
      <c r="H316" s="20" t="str">
        <f aca="false">IF(B316="","",F316*G316)</f>
        <v/>
      </c>
      <c r="I316" s="22" t="str">
        <f aca="false">IF(B316="","",IF(COUNTIFS(PO!$A$9:$A$508,D316,PO!$B$9:$B$508,E316)=0,"",SUMIFS(PO!$E$9:$E$508,PO!$A$9:$A$508,D316,PO!$B$9:$B$508,E316)/COUNTIFS(PO!$A$9:$A$508,D316,PO!$B$9:$B$508,E316)))</f>
        <v/>
      </c>
      <c r="J316" s="22" t="str">
        <f aca="false">IF(B316="","",SUMIFS(GRN!$E$9:$E$508,GRN!$C$9:$C$508,D316,GRN!$D$9:$D$508,E316))</f>
        <v/>
      </c>
      <c r="K316" s="23" t="str">
        <f aca="false">IF(B316="","",SUMIFS($F$9:F316,$D$9:D316,D316,$E$9:E316,E316))</f>
        <v/>
      </c>
      <c r="L316" s="24" t="str">
        <f aca="false">IF(OR(B316="",I316=""),"",IF(I316=0,"",G316/I316-1))</f>
        <v/>
      </c>
      <c r="M316" s="10" t="str">
        <f aca="false">IF(B316="","",IF(COUNTIFS($A$9:A316,A316,$B$9:B316,B316)&gt;1,"Hold: duplicate invoice",IF(I316="","Hold: no PO line",IF(J316=0,"Hold: no GRN",IF(K316&gt;J316*(1+Settings!$C$5)+0.0001,"Hold: billed qty above GRN",IF(L316&gt;Settings!$C$6+0.000001,"Hold: rate above PO",IF(L316&lt;-0.000001,"Clear to pay (rate below PO)","Clear to pay")))))))</f>
        <v/>
      </c>
    </row>
    <row r="317" customFormat="false" ht="15" hidden="false" customHeight="false" outlineLevel="0" collapsed="false">
      <c r="A317" s="8"/>
      <c r="B317" s="8"/>
      <c r="C317" s="21"/>
      <c r="D317" s="8"/>
      <c r="E317" s="8"/>
      <c r="F317" s="19"/>
      <c r="G317" s="19"/>
      <c r="H317" s="20" t="str">
        <f aca="false">IF(B317="","",F317*G317)</f>
        <v/>
      </c>
      <c r="I317" s="22" t="str">
        <f aca="false">IF(B317="","",IF(COUNTIFS(PO!$A$9:$A$508,D317,PO!$B$9:$B$508,E317)=0,"",SUMIFS(PO!$E$9:$E$508,PO!$A$9:$A$508,D317,PO!$B$9:$B$508,E317)/COUNTIFS(PO!$A$9:$A$508,D317,PO!$B$9:$B$508,E317)))</f>
        <v/>
      </c>
      <c r="J317" s="22" t="str">
        <f aca="false">IF(B317="","",SUMIFS(GRN!$E$9:$E$508,GRN!$C$9:$C$508,D317,GRN!$D$9:$D$508,E317))</f>
        <v/>
      </c>
      <c r="K317" s="23" t="str">
        <f aca="false">IF(B317="","",SUMIFS($F$9:F317,$D$9:D317,D317,$E$9:E317,E317))</f>
        <v/>
      </c>
      <c r="L317" s="24" t="str">
        <f aca="false">IF(OR(B317="",I317=""),"",IF(I317=0,"",G317/I317-1))</f>
        <v/>
      </c>
      <c r="M317" s="10" t="str">
        <f aca="false">IF(B317="","",IF(COUNTIFS($A$9:A317,A317,$B$9:B317,B317)&gt;1,"Hold: duplicate invoice",IF(I317="","Hold: no PO line",IF(J317=0,"Hold: no GRN",IF(K317&gt;J317*(1+Settings!$C$5)+0.0001,"Hold: billed qty above GRN",IF(L317&gt;Settings!$C$6+0.000001,"Hold: rate above PO",IF(L317&lt;-0.000001,"Clear to pay (rate below PO)","Clear to pay")))))))</f>
        <v/>
      </c>
    </row>
    <row r="318" customFormat="false" ht="15" hidden="false" customHeight="false" outlineLevel="0" collapsed="false">
      <c r="A318" s="8"/>
      <c r="B318" s="8"/>
      <c r="C318" s="21"/>
      <c r="D318" s="8"/>
      <c r="E318" s="8"/>
      <c r="F318" s="19"/>
      <c r="G318" s="19"/>
      <c r="H318" s="20" t="str">
        <f aca="false">IF(B318="","",F318*G318)</f>
        <v/>
      </c>
      <c r="I318" s="22" t="str">
        <f aca="false">IF(B318="","",IF(COUNTIFS(PO!$A$9:$A$508,D318,PO!$B$9:$B$508,E318)=0,"",SUMIFS(PO!$E$9:$E$508,PO!$A$9:$A$508,D318,PO!$B$9:$B$508,E318)/COUNTIFS(PO!$A$9:$A$508,D318,PO!$B$9:$B$508,E318)))</f>
        <v/>
      </c>
      <c r="J318" s="22" t="str">
        <f aca="false">IF(B318="","",SUMIFS(GRN!$E$9:$E$508,GRN!$C$9:$C$508,D318,GRN!$D$9:$D$508,E318))</f>
        <v/>
      </c>
      <c r="K318" s="23" t="str">
        <f aca="false">IF(B318="","",SUMIFS($F$9:F318,$D$9:D318,D318,$E$9:E318,E318))</f>
        <v/>
      </c>
      <c r="L318" s="24" t="str">
        <f aca="false">IF(OR(B318="",I318=""),"",IF(I318=0,"",G318/I318-1))</f>
        <v/>
      </c>
      <c r="M318" s="10" t="str">
        <f aca="false">IF(B318="","",IF(COUNTIFS($A$9:A318,A318,$B$9:B318,B318)&gt;1,"Hold: duplicate invoice",IF(I318="","Hold: no PO line",IF(J318=0,"Hold: no GRN",IF(K318&gt;J318*(1+Settings!$C$5)+0.0001,"Hold: billed qty above GRN",IF(L318&gt;Settings!$C$6+0.000001,"Hold: rate above PO",IF(L318&lt;-0.000001,"Clear to pay (rate below PO)","Clear to pay")))))))</f>
        <v/>
      </c>
    </row>
    <row r="319" customFormat="false" ht="15" hidden="false" customHeight="false" outlineLevel="0" collapsed="false">
      <c r="A319" s="8"/>
      <c r="B319" s="8"/>
      <c r="C319" s="21"/>
      <c r="D319" s="8"/>
      <c r="E319" s="8"/>
      <c r="F319" s="19"/>
      <c r="G319" s="19"/>
      <c r="H319" s="20" t="str">
        <f aca="false">IF(B319="","",F319*G319)</f>
        <v/>
      </c>
      <c r="I319" s="22" t="str">
        <f aca="false">IF(B319="","",IF(COUNTIFS(PO!$A$9:$A$508,D319,PO!$B$9:$B$508,E319)=0,"",SUMIFS(PO!$E$9:$E$508,PO!$A$9:$A$508,D319,PO!$B$9:$B$508,E319)/COUNTIFS(PO!$A$9:$A$508,D319,PO!$B$9:$B$508,E319)))</f>
        <v/>
      </c>
      <c r="J319" s="22" t="str">
        <f aca="false">IF(B319="","",SUMIFS(GRN!$E$9:$E$508,GRN!$C$9:$C$508,D319,GRN!$D$9:$D$508,E319))</f>
        <v/>
      </c>
      <c r="K319" s="23" t="str">
        <f aca="false">IF(B319="","",SUMIFS($F$9:F319,$D$9:D319,D319,$E$9:E319,E319))</f>
        <v/>
      </c>
      <c r="L319" s="24" t="str">
        <f aca="false">IF(OR(B319="",I319=""),"",IF(I319=0,"",G319/I319-1))</f>
        <v/>
      </c>
      <c r="M319" s="10" t="str">
        <f aca="false">IF(B319="","",IF(COUNTIFS($A$9:A319,A319,$B$9:B319,B319)&gt;1,"Hold: duplicate invoice",IF(I319="","Hold: no PO line",IF(J319=0,"Hold: no GRN",IF(K319&gt;J319*(1+Settings!$C$5)+0.0001,"Hold: billed qty above GRN",IF(L319&gt;Settings!$C$6+0.000001,"Hold: rate above PO",IF(L319&lt;-0.000001,"Clear to pay (rate below PO)","Clear to pay")))))))</f>
        <v/>
      </c>
    </row>
    <row r="320" customFormat="false" ht="15" hidden="false" customHeight="false" outlineLevel="0" collapsed="false">
      <c r="A320" s="8"/>
      <c r="B320" s="8"/>
      <c r="C320" s="21"/>
      <c r="D320" s="8"/>
      <c r="E320" s="8"/>
      <c r="F320" s="19"/>
      <c r="G320" s="19"/>
      <c r="H320" s="20" t="str">
        <f aca="false">IF(B320="","",F320*G320)</f>
        <v/>
      </c>
      <c r="I320" s="22" t="str">
        <f aca="false">IF(B320="","",IF(COUNTIFS(PO!$A$9:$A$508,D320,PO!$B$9:$B$508,E320)=0,"",SUMIFS(PO!$E$9:$E$508,PO!$A$9:$A$508,D320,PO!$B$9:$B$508,E320)/COUNTIFS(PO!$A$9:$A$508,D320,PO!$B$9:$B$508,E320)))</f>
        <v/>
      </c>
      <c r="J320" s="22" t="str">
        <f aca="false">IF(B320="","",SUMIFS(GRN!$E$9:$E$508,GRN!$C$9:$C$508,D320,GRN!$D$9:$D$508,E320))</f>
        <v/>
      </c>
      <c r="K320" s="23" t="str">
        <f aca="false">IF(B320="","",SUMIFS($F$9:F320,$D$9:D320,D320,$E$9:E320,E320))</f>
        <v/>
      </c>
      <c r="L320" s="24" t="str">
        <f aca="false">IF(OR(B320="",I320=""),"",IF(I320=0,"",G320/I320-1))</f>
        <v/>
      </c>
      <c r="M320" s="10" t="str">
        <f aca="false">IF(B320="","",IF(COUNTIFS($A$9:A320,A320,$B$9:B320,B320)&gt;1,"Hold: duplicate invoice",IF(I320="","Hold: no PO line",IF(J320=0,"Hold: no GRN",IF(K320&gt;J320*(1+Settings!$C$5)+0.0001,"Hold: billed qty above GRN",IF(L320&gt;Settings!$C$6+0.000001,"Hold: rate above PO",IF(L320&lt;-0.000001,"Clear to pay (rate below PO)","Clear to pay")))))))</f>
        <v/>
      </c>
    </row>
    <row r="321" customFormat="false" ht="15" hidden="false" customHeight="false" outlineLevel="0" collapsed="false">
      <c r="A321" s="8"/>
      <c r="B321" s="8"/>
      <c r="C321" s="21"/>
      <c r="D321" s="8"/>
      <c r="E321" s="8"/>
      <c r="F321" s="19"/>
      <c r="G321" s="19"/>
      <c r="H321" s="20" t="str">
        <f aca="false">IF(B321="","",F321*G321)</f>
        <v/>
      </c>
      <c r="I321" s="22" t="str">
        <f aca="false">IF(B321="","",IF(COUNTIFS(PO!$A$9:$A$508,D321,PO!$B$9:$B$508,E321)=0,"",SUMIFS(PO!$E$9:$E$508,PO!$A$9:$A$508,D321,PO!$B$9:$B$508,E321)/COUNTIFS(PO!$A$9:$A$508,D321,PO!$B$9:$B$508,E321)))</f>
        <v/>
      </c>
      <c r="J321" s="22" t="str">
        <f aca="false">IF(B321="","",SUMIFS(GRN!$E$9:$E$508,GRN!$C$9:$C$508,D321,GRN!$D$9:$D$508,E321))</f>
        <v/>
      </c>
      <c r="K321" s="23" t="str">
        <f aca="false">IF(B321="","",SUMIFS($F$9:F321,$D$9:D321,D321,$E$9:E321,E321))</f>
        <v/>
      </c>
      <c r="L321" s="24" t="str">
        <f aca="false">IF(OR(B321="",I321=""),"",IF(I321=0,"",G321/I321-1))</f>
        <v/>
      </c>
      <c r="M321" s="10" t="str">
        <f aca="false">IF(B321="","",IF(COUNTIFS($A$9:A321,A321,$B$9:B321,B321)&gt;1,"Hold: duplicate invoice",IF(I321="","Hold: no PO line",IF(J321=0,"Hold: no GRN",IF(K321&gt;J321*(1+Settings!$C$5)+0.0001,"Hold: billed qty above GRN",IF(L321&gt;Settings!$C$6+0.000001,"Hold: rate above PO",IF(L321&lt;-0.000001,"Clear to pay (rate below PO)","Clear to pay")))))))</f>
        <v/>
      </c>
    </row>
    <row r="322" customFormat="false" ht="15" hidden="false" customHeight="false" outlineLevel="0" collapsed="false">
      <c r="A322" s="8"/>
      <c r="B322" s="8"/>
      <c r="C322" s="21"/>
      <c r="D322" s="8"/>
      <c r="E322" s="8"/>
      <c r="F322" s="19"/>
      <c r="G322" s="19"/>
      <c r="H322" s="20" t="str">
        <f aca="false">IF(B322="","",F322*G322)</f>
        <v/>
      </c>
      <c r="I322" s="22" t="str">
        <f aca="false">IF(B322="","",IF(COUNTIFS(PO!$A$9:$A$508,D322,PO!$B$9:$B$508,E322)=0,"",SUMIFS(PO!$E$9:$E$508,PO!$A$9:$A$508,D322,PO!$B$9:$B$508,E322)/COUNTIFS(PO!$A$9:$A$508,D322,PO!$B$9:$B$508,E322)))</f>
        <v/>
      </c>
      <c r="J322" s="22" t="str">
        <f aca="false">IF(B322="","",SUMIFS(GRN!$E$9:$E$508,GRN!$C$9:$C$508,D322,GRN!$D$9:$D$508,E322))</f>
        <v/>
      </c>
      <c r="K322" s="23" t="str">
        <f aca="false">IF(B322="","",SUMIFS($F$9:F322,$D$9:D322,D322,$E$9:E322,E322))</f>
        <v/>
      </c>
      <c r="L322" s="24" t="str">
        <f aca="false">IF(OR(B322="",I322=""),"",IF(I322=0,"",G322/I322-1))</f>
        <v/>
      </c>
      <c r="M322" s="10" t="str">
        <f aca="false">IF(B322="","",IF(COUNTIFS($A$9:A322,A322,$B$9:B322,B322)&gt;1,"Hold: duplicate invoice",IF(I322="","Hold: no PO line",IF(J322=0,"Hold: no GRN",IF(K322&gt;J322*(1+Settings!$C$5)+0.0001,"Hold: billed qty above GRN",IF(L322&gt;Settings!$C$6+0.000001,"Hold: rate above PO",IF(L322&lt;-0.000001,"Clear to pay (rate below PO)","Clear to pay")))))))</f>
        <v/>
      </c>
    </row>
    <row r="323" customFormat="false" ht="15" hidden="false" customHeight="false" outlineLevel="0" collapsed="false">
      <c r="A323" s="8"/>
      <c r="B323" s="8"/>
      <c r="C323" s="21"/>
      <c r="D323" s="8"/>
      <c r="E323" s="8"/>
      <c r="F323" s="19"/>
      <c r="G323" s="19"/>
      <c r="H323" s="20" t="str">
        <f aca="false">IF(B323="","",F323*G323)</f>
        <v/>
      </c>
      <c r="I323" s="22" t="str">
        <f aca="false">IF(B323="","",IF(COUNTIFS(PO!$A$9:$A$508,D323,PO!$B$9:$B$508,E323)=0,"",SUMIFS(PO!$E$9:$E$508,PO!$A$9:$A$508,D323,PO!$B$9:$B$508,E323)/COUNTIFS(PO!$A$9:$A$508,D323,PO!$B$9:$B$508,E323)))</f>
        <v/>
      </c>
      <c r="J323" s="22" t="str">
        <f aca="false">IF(B323="","",SUMIFS(GRN!$E$9:$E$508,GRN!$C$9:$C$508,D323,GRN!$D$9:$D$508,E323))</f>
        <v/>
      </c>
      <c r="K323" s="23" t="str">
        <f aca="false">IF(B323="","",SUMIFS($F$9:F323,$D$9:D323,D323,$E$9:E323,E323))</f>
        <v/>
      </c>
      <c r="L323" s="24" t="str">
        <f aca="false">IF(OR(B323="",I323=""),"",IF(I323=0,"",G323/I323-1))</f>
        <v/>
      </c>
      <c r="M323" s="10" t="str">
        <f aca="false">IF(B323="","",IF(COUNTIFS($A$9:A323,A323,$B$9:B323,B323)&gt;1,"Hold: duplicate invoice",IF(I323="","Hold: no PO line",IF(J323=0,"Hold: no GRN",IF(K323&gt;J323*(1+Settings!$C$5)+0.0001,"Hold: billed qty above GRN",IF(L323&gt;Settings!$C$6+0.000001,"Hold: rate above PO",IF(L323&lt;-0.000001,"Clear to pay (rate below PO)","Clear to pay")))))))</f>
        <v/>
      </c>
    </row>
    <row r="324" customFormat="false" ht="15" hidden="false" customHeight="false" outlineLevel="0" collapsed="false">
      <c r="A324" s="8"/>
      <c r="B324" s="8"/>
      <c r="C324" s="21"/>
      <c r="D324" s="8"/>
      <c r="E324" s="8"/>
      <c r="F324" s="19"/>
      <c r="G324" s="19"/>
      <c r="H324" s="20" t="str">
        <f aca="false">IF(B324="","",F324*G324)</f>
        <v/>
      </c>
      <c r="I324" s="22" t="str">
        <f aca="false">IF(B324="","",IF(COUNTIFS(PO!$A$9:$A$508,D324,PO!$B$9:$B$508,E324)=0,"",SUMIFS(PO!$E$9:$E$508,PO!$A$9:$A$508,D324,PO!$B$9:$B$508,E324)/COUNTIFS(PO!$A$9:$A$508,D324,PO!$B$9:$B$508,E324)))</f>
        <v/>
      </c>
      <c r="J324" s="22" t="str">
        <f aca="false">IF(B324="","",SUMIFS(GRN!$E$9:$E$508,GRN!$C$9:$C$508,D324,GRN!$D$9:$D$508,E324))</f>
        <v/>
      </c>
      <c r="K324" s="23" t="str">
        <f aca="false">IF(B324="","",SUMIFS($F$9:F324,$D$9:D324,D324,$E$9:E324,E324))</f>
        <v/>
      </c>
      <c r="L324" s="24" t="str">
        <f aca="false">IF(OR(B324="",I324=""),"",IF(I324=0,"",G324/I324-1))</f>
        <v/>
      </c>
      <c r="M324" s="10" t="str">
        <f aca="false">IF(B324="","",IF(COUNTIFS($A$9:A324,A324,$B$9:B324,B324)&gt;1,"Hold: duplicate invoice",IF(I324="","Hold: no PO line",IF(J324=0,"Hold: no GRN",IF(K324&gt;J324*(1+Settings!$C$5)+0.0001,"Hold: billed qty above GRN",IF(L324&gt;Settings!$C$6+0.000001,"Hold: rate above PO",IF(L324&lt;-0.000001,"Clear to pay (rate below PO)","Clear to pay")))))))</f>
        <v/>
      </c>
    </row>
    <row r="325" customFormat="false" ht="15" hidden="false" customHeight="false" outlineLevel="0" collapsed="false">
      <c r="A325" s="8"/>
      <c r="B325" s="8"/>
      <c r="C325" s="21"/>
      <c r="D325" s="8"/>
      <c r="E325" s="8"/>
      <c r="F325" s="19"/>
      <c r="G325" s="19"/>
      <c r="H325" s="20" t="str">
        <f aca="false">IF(B325="","",F325*G325)</f>
        <v/>
      </c>
      <c r="I325" s="22" t="str">
        <f aca="false">IF(B325="","",IF(COUNTIFS(PO!$A$9:$A$508,D325,PO!$B$9:$B$508,E325)=0,"",SUMIFS(PO!$E$9:$E$508,PO!$A$9:$A$508,D325,PO!$B$9:$B$508,E325)/COUNTIFS(PO!$A$9:$A$508,D325,PO!$B$9:$B$508,E325)))</f>
        <v/>
      </c>
      <c r="J325" s="22" t="str">
        <f aca="false">IF(B325="","",SUMIFS(GRN!$E$9:$E$508,GRN!$C$9:$C$508,D325,GRN!$D$9:$D$508,E325))</f>
        <v/>
      </c>
      <c r="K325" s="23" t="str">
        <f aca="false">IF(B325="","",SUMIFS($F$9:F325,$D$9:D325,D325,$E$9:E325,E325))</f>
        <v/>
      </c>
      <c r="L325" s="24" t="str">
        <f aca="false">IF(OR(B325="",I325=""),"",IF(I325=0,"",G325/I325-1))</f>
        <v/>
      </c>
      <c r="M325" s="10" t="str">
        <f aca="false">IF(B325="","",IF(COUNTIFS($A$9:A325,A325,$B$9:B325,B325)&gt;1,"Hold: duplicate invoice",IF(I325="","Hold: no PO line",IF(J325=0,"Hold: no GRN",IF(K325&gt;J325*(1+Settings!$C$5)+0.0001,"Hold: billed qty above GRN",IF(L325&gt;Settings!$C$6+0.000001,"Hold: rate above PO",IF(L325&lt;-0.000001,"Clear to pay (rate below PO)","Clear to pay")))))))</f>
        <v/>
      </c>
    </row>
    <row r="326" customFormat="false" ht="15" hidden="false" customHeight="false" outlineLevel="0" collapsed="false">
      <c r="A326" s="8"/>
      <c r="B326" s="8"/>
      <c r="C326" s="21"/>
      <c r="D326" s="8"/>
      <c r="E326" s="8"/>
      <c r="F326" s="19"/>
      <c r="G326" s="19"/>
      <c r="H326" s="20" t="str">
        <f aca="false">IF(B326="","",F326*G326)</f>
        <v/>
      </c>
      <c r="I326" s="22" t="str">
        <f aca="false">IF(B326="","",IF(COUNTIFS(PO!$A$9:$A$508,D326,PO!$B$9:$B$508,E326)=0,"",SUMIFS(PO!$E$9:$E$508,PO!$A$9:$A$508,D326,PO!$B$9:$B$508,E326)/COUNTIFS(PO!$A$9:$A$508,D326,PO!$B$9:$B$508,E326)))</f>
        <v/>
      </c>
      <c r="J326" s="22" t="str">
        <f aca="false">IF(B326="","",SUMIFS(GRN!$E$9:$E$508,GRN!$C$9:$C$508,D326,GRN!$D$9:$D$508,E326))</f>
        <v/>
      </c>
      <c r="K326" s="23" t="str">
        <f aca="false">IF(B326="","",SUMIFS($F$9:F326,$D$9:D326,D326,$E$9:E326,E326))</f>
        <v/>
      </c>
      <c r="L326" s="24" t="str">
        <f aca="false">IF(OR(B326="",I326=""),"",IF(I326=0,"",G326/I326-1))</f>
        <v/>
      </c>
      <c r="M326" s="10" t="str">
        <f aca="false">IF(B326="","",IF(COUNTIFS($A$9:A326,A326,$B$9:B326,B326)&gt;1,"Hold: duplicate invoice",IF(I326="","Hold: no PO line",IF(J326=0,"Hold: no GRN",IF(K326&gt;J326*(1+Settings!$C$5)+0.0001,"Hold: billed qty above GRN",IF(L326&gt;Settings!$C$6+0.000001,"Hold: rate above PO",IF(L326&lt;-0.000001,"Clear to pay (rate below PO)","Clear to pay")))))))</f>
        <v/>
      </c>
    </row>
    <row r="327" customFormat="false" ht="15" hidden="false" customHeight="false" outlineLevel="0" collapsed="false">
      <c r="A327" s="8"/>
      <c r="B327" s="8"/>
      <c r="C327" s="21"/>
      <c r="D327" s="8"/>
      <c r="E327" s="8"/>
      <c r="F327" s="19"/>
      <c r="G327" s="19"/>
      <c r="H327" s="20" t="str">
        <f aca="false">IF(B327="","",F327*G327)</f>
        <v/>
      </c>
      <c r="I327" s="22" t="str">
        <f aca="false">IF(B327="","",IF(COUNTIFS(PO!$A$9:$A$508,D327,PO!$B$9:$B$508,E327)=0,"",SUMIFS(PO!$E$9:$E$508,PO!$A$9:$A$508,D327,PO!$B$9:$B$508,E327)/COUNTIFS(PO!$A$9:$A$508,D327,PO!$B$9:$B$508,E327)))</f>
        <v/>
      </c>
      <c r="J327" s="22" t="str">
        <f aca="false">IF(B327="","",SUMIFS(GRN!$E$9:$E$508,GRN!$C$9:$C$508,D327,GRN!$D$9:$D$508,E327))</f>
        <v/>
      </c>
      <c r="K327" s="23" t="str">
        <f aca="false">IF(B327="","",SUMIFS($F$9:F327,$D$9:D327,D327,$E$9:E327,E327))</f>
        <v/>
      </c>
      <c r="L327" s="24" t="str">
        <f aca="false">IF(OR(B327="",I327=""),"",IF(I327=0,"",G327/I327-1))</f>
        <v/>
      </c>
      <c r="M327" s="10" t="str">
        <f aca="false">IF(B327="","",IF(COUNTIFS($A$9:A327,A327,$B$9:B327,B327)&gt;1,"Hold: duplicate invoice",IF(I327="","Hold: no PO line",IF(J327=0,"Hold: no GRN",IF(K327&gt;J327*(1+Settings!$C$5)+0.0001,"Hold: billed qty above GRN",IF(L327&gt;Settings!$C$6+0.000001,"Hold: rate above PO",IF(L327&lt;-0.000001,"Clear to pay (rate below PO)","Clear to pay")))))))</f>
        <v/>
      </c>
    </row>
    <row r="328" customFormat="false" ht="15" hidden="false" customHeight="false" outlineLevel="0" collapsed="false">
      <c r="A328" s="8"/>
      <c r="B328" s="8"/>
      <c r="C328" s="21"/>
      <c r="D328" s="8"/>
      <c r="E328" s="8"/>
      <c r="F328" s="19"/>
      <c r="G328" s="19"/>
      <c r="H328" s="20" t="str">
        <f aca="false">IF(B328="","",F328*G328)</f>
        <v/>
      </c>
      <c r="I328" s="22" t="str">
        <f aca="false">IF(B328="","",IF(COUNTIFS(PO!$A$9:$A$508,D328,PO!$B$9:$B$508,E328)=0,"",SUMIFS(PO!$E$9:$E$508,PO!$A$9:$A$508,D328,PO!$B$9:$B$508,E328)/COUNTIFS(PO!$A$9:$A$508,D328,PO!$B$9:$B$508,E328)))</f>
        <v/>
      </c>
      <c r="J328" s="22" t="str">
        <f aca="false">IF(B328="","",SUMIFS(GRN!$E$9:$E$508,GRN!$C$9:$C$508,D328,GRN!$D$9:$D$508,E328))</f>
        <v/>
      </c>
      <c r="K328" s="23" t="str">
        <f aca="false">IF(B328="","",SUMIFS($F$9:F328,$D$9:D328,D328,$E$9:E328,E328))</f>
        <v/>
      </c>
      <c r="L328" s="24" t="str">
        <f aca="false">IF(OR(B328="",I328=""),"",IF(I328=0,"",G328/I328-1))</f>
        <v/>
      </c>
      <c r="M328" s="10" t="str">
        <f aca="false">IF(B328="","",IF(COUNTIFS($A$9:A328,A328,$B$9:B328,B328)&gt;1,"Hold: duplicate invoice",IF(I328="","Hold: no PO line",IF(J328=0,"Hold: no GRN",IF(K328&gt;J328*(1+Settings!$C$5)+0.0001,"Hold: billed qty above GRN",IF(L328&gt;Settings!$C$6+0.000001,"Hold: rate above PO",IF(L328&lt;-0.000001,"Clear to pay (rate below PO)","Clear to pay")))))))</f>
        <v/>
      </c>
    </row>
    <row r="329" customFormat="false" ht="15" hidden="false" customHeight="false" outlineLevel="0" collapsed="false">
      <c r="A329" s="8"/>
      <c r="B329" s="8"/>
      <c r="C329" s="21"/>
      <c r="D329" s="8"/>
      <c r="E329" s="8"/>
      <c r="F329" s="19"/>
      <c r="G329" s="19"/>
      <c r="H329" s="20" t="str">
        <f aca="false">IF(B329="","",F329*G329)</f>
        <v/>
      </c>
      <c r="I329" s="22" t="str">
        <f aca="false">IF(B329="","",IF(COUNTIFS(PO!$A$9:$A$508,D329,PO!$B$9:$B$508,E329)=0,"",SUMIFS(PO!$E$9:$E$508,PO!$A$9:$A$508,D329,PO!$B$9:$B$508,E329)/COUNTIFS(PO!$A$9:$A$508,D329,PO!$B$9:$B$508,E329)))</f>
        <v/>
      </c>
      <c r="J329" s="22" t="str">
        <f aca="false">IF(B329="","",SUMIFS(GRN!$E$9:$E$508,GRN!$C$9:$C$508,D329,GRN!$D$9:$D$508,E329))</f>
        <v/>
      </c>
      <c r="K329" s="23" t="str">
        <f aca="false">IF(B329="","",SUMIFS($F$9:F329,$D$9:D329,D329,$E$9:E329,E329))</f>
        <v/>
      </c>
      <c r="L329" s="24" t="str">
        <f aca="false">IF(OR(B329="",I329=""),"",IF(I329=0,"",G329/I329-1))</f>
        <v/>
      </c>
      <c r="M329" s="10" t="str">
        <f aca="false">IF(B329="","",IF(COUNTIFS($A$9:A329,A329,$B$9:B329,B329)&gt;1,"Hold: duplicate invoice",IF(I329="","Hold: no PO line",IF(J329=0,"Hold: no GRN",IF(K329&gt;J329*(1+Settings!$C$5)+0.0001,"Hold: billed qty above GRN",IF(L329&gt;Settings!$C$6+0.000001,"Hold: rate above PO",IF(L329&lt;-0.000001,"Clear to pay (rate below PO)","Clear to pay")))))))</f>
        <v/>
      </c>
    </row>
    <row r="330" customFormat="false" ht="15" hidden="false" customHeight="false" outlineLevel="0" collapsed="false">
      <c r="A330" s="8"/>
      <c r="B330" s="8"/>
      <c r="C330" s="21"/>
      <c r="D330" s="8"/>
      <c r="E330" s="8"/>
      <c r="F330" s="19"/>
      <c r="G330" s="19"/>
      <c r="H330" s="20" t="str">
        <f aca="false">IF(B330="","",F330*G330)</f>
        <v/>
      </c>
      <c r="I330" s="22" t="str">
        <f aca="false">IF(B330="","",IF(COUNTIFS(PO!$A$9:$A$508,D330,PO!$B$9:$B$508,E330)=0,"",SUMIFS(PO!$E$9:$E$508,PO!$A$9:$A$508,D330,PO!$B$9:$B$508,E330)/COUNTIFS(PO!$A$9:$A$508,D330,PO!$B$9:$B$508,E330)))</f>
        <v/>
      </c>
      <c r="J330" s="22" t="str">
        <f aca="false">IF(B330="","",SUMIFS(GRN!$E$9:$E$508,GRN!$C$9:$C$508,D330,GRN!$D$9:$D$508,E330))</f>
        <v/>
      </c>
      <c r="K330" s="23" t="str">
        <f aca="false">IF(B330="","",SUMIFS($F$9:F330,$D$9:D330,D330,$E$9:E330,E330))</f>
        <v/>
      </c>
      <c r="L330" s="24" t="str">
        <f aca="false">IF(OR(B330="",I330=""),"",IF(I330=0,"",G330/I330-1))</f>
        <v/>
      </c>
      <c r="M330" s="10" t="str">
        <f aca="false">IF(B330="","",IF(COUNTIFS($A$9:A330,A330,$B$9:B330,B330)&gt;1,"Hold: duplicate invoice",IF(I330="","Hold: no PO line",IF(J330=0,"Hold: no GRN",IF(K330&gt;J330*(1+Settings!$C$5)+0.0001,"Hold: billed qty above GRN",IF(L330&gt;Settings!$C$6+0.000001,"Hold: rate above PO",IF(L330&lt;-0.000001,"Clear to pay (rate below PO)","Clear to pay")))))))</f>
        <v/>
      </c>
    </row>
    <row r="331" customFormat="false" ht="15" hidden="false" customHeight="false" outlineLevel="0" collapsed="false">
      <c r="A331" s="8"/>
      <c r="B331" s="8"/>
      <c r="C331" s="21"/>
      <c r="D331" s="8"/>
      <c r="E331" s="8"/>
      <c r="F331" s="19"/>
      <c r="G331" s="19"/>
      <c r="H331" s="20" t="str">
        <f aca="false">IF(B331="","",F331*G331)</f>
        <v/>
      </c>
      <c r="I331" s="22" t="str">
        <f aca="false">IF(B331="","",IF(COUNTIFS(PO!$A$9:$A$508,D331,PO!$B$9:$B$508,E331)=0,"",SUMIFS(PO!$E$9:$E$508,PO!$A$9:$A$508,D331,PO!$B$9:$B$508,E331)/COUNTIFS(PO!$A$9:$A$508,D331,PO!$B$9:$B$508,E331)))</f>
        <v/>
      </c>
      <c r="J331" s="22" t="str">
        <f aca="false">IF(B331="","",SUMIFS(GRN!$E$9:$E$508,GRN!$C$9:$C$508,D331,GRN!$D$9:$D$508,E331))</f>
        <v/>
      </c>
      <c r="K331" s="23" t="str">
        <f aca="false">IF(B331="","",SUMIFS($F$9:F331,$D$9:D331,D331,$E$9:E331,E331))</f>
        <v/>
      </c>
      <c r="L331" s="24" t="str">
        <f aca="false">IF(OR(B331="",I331=""),"",IF(I331=0,"",G331/I331-1))</f>
        <v/>
      </c>
      <c r="M331" s="10" t="str">
        <f aca="false">IF(B331="","",IF(COUNTIFS($A$9:A331,A331,$B$9:B331,B331)&gt;1,"Hold: duplicate invoice",IF(I331="","Hold: no PO line",IF(J331=0,"Hold: no GRN",IF(K331&gt;J331*(1+Settings!$C$5)+0.0001,"Hold: billed qty above GRN",IF(L331&gt;Settings!$C$6+0.000001,"Hold: rate above PO",IF(L331&lt;-0.000001,"Clear to pay (rate below PO)","Clear to pay")))))))</f>
        <v/>
      </c>
    </row>
    <row r="332" customFormat="false" ht="15" hidden="false" customHeight="false" outlineLevel="0" collapsed="false">
      <c r="A332" s="8"/>
      <c r="B332" s="8"/>
      <c r="C332" s="21"/>
      <c r="D332" s="8"/>
      <c r="E332" s="8"/>
      <c r="F332" s="19"/>
      <c r="G332" s="19"/>
      <c r="H332" s="20" t="str">
        <f aca="false">IF(B332="","",F332*G332)</f>
        <v/>
      </c>
      <c r="I332" s="22" t="str">
        <f aca="false">IF(B332="","",IF(COUNTIFS(PO!$A$9:$A$508,D332,PO!$B$9:$B$508,E332)=0,"",SUMIFS(PO!$E$9:$E$508,PO!$A$9:$A$508,D332,PO!$B$9:$B$508,E332)/COUNTIFS(PO!$A$9:$A$508,D332,PO!$B$9:$B$508,E332)))</f>
        <v/>
      </c>
      <c r="J332" s="22" t="str">
        <f aca="false">IF(B332="","",SUMIFS(GRN!$E$9:$E$508,GRN!$C$9:$C$508,D332,GRN!$D$9:$D$508,E332))</f>
        <v/>
      </c>
      <c r="K332" s="23" t="str">
        <f aca="false">IF(B332="","",SUMIFS($F$9:F332,$D$9:D332,D332,$E$9:E332,E332))</f>
        <v/>
      </c>
      <c r="L332" s="24" t="str">
        <f aca="false">IF(OR(B332="",I332=""),"",IF(I332=0,"",G332/I332-1))</f>
        <v/>
      </c>
      <c r="M332" s="10" t="str">
        <f aca="false">IF(B332="","",IF(COUNTIFS($A$9:A332,A332,$B$9:B332,B332)&gt;1,"Hold: duplicate invoice",IF(I332="","Hold: no PO line",IF(J332=0,"Hold: no GRN",IF(K332&gt;J332*(1+Settings!$C$5)+0.0001,"Hold: billed qty above GRN",IF(L332&gt;Settings!$C$6+0.000001,"Hold: rate above PO",IF(L332&lt;-0.000001,"Clear to pay (rate below PO)","Clear to pay")))))))</f>
        <v/>
      </c>
    </row>
    <row r="333" customFormat="false" ht="15" hidden="false" customHeight="false" outlineLevel="0" collapsed="false">
      <c r="A333" s="8"/>
      <c r="B333" s="8"/>
      <c r="C333" s="21"/>
      <c r="D333" s="8"/>
      <c r="E333" s="8"/>
      <c r="F333" s="19"/>
      <c r="G333" s="19"/>
      <c r="H333" s="20" t="str">
        <f aca="false">IF(B333="","",F333*G333)</f>
        <v/>
      </c>
      <c r="I333" s="22" t="str">
        <f aca="false">IF(B333="","",IF(COUNTIFS(PO!$A$9:$A$508,D333,PO!$B$9:$B$508,E333)=0,"",SUMIFS(PO!$E$9:$E$508,PO!$A$9:$A$508,D333,PO!$B$9:$B$508,E333)/COUNTIFS(PO!$A$9:$A$508,D333,PO!$B$9:$B$508,E333)))</f>
        <v/>
      </c>
      <c r="J333" s="22" t="str">
        <f aca="false">IF(B333="","",SUMIFS(GRN!$E$9:$E$508,GRN!$C$9:$C$508,D333,GRN!$D$9:$D$508,E333))</f>
        <v/>
      </c>
      <c r="K333" s="23" t="str">
        <f aca="false">IF(B333="","",SUMIFS($F$9:F333,$D$9:D333,D333,$E$9:E333,E333))</f>
        <v/>
      </c>
      <c r="L333" s="24" t="str">
        <f aca="false">IF(OR(B333="",I333=""),"",IF(I333=0,"",G333/I333-1))</f>
        <v/>
      </c>
      <c r="M333" s="10" t="str">
        <f aca="false">IF(B333="","",IF(COUNTIFS($A$9:A333,A333,$B$9:B333,B333)&gt;1,"Hold: duplicate invoice",IF(I333="","Hold: no PO line",IF(J333=0,"Hold: no GRN",IF(K333&gt;J333*(1+Settings!$C$5)+0.0001,"Hold: billed qty above GRN",IF(L333&gt;Settings!$C$6+0.000001,"Hold: rate above PO",IF(L333&lt;-0.000001,"Clear to pay (rate below PO)","Clear to pay")))))))</f>
        <v/>
      </c>
    </row>
    <row r="334" customFormat="false" ht="15" hidden="false" customHeight="false" outlineLevel="0" collapsed="false">
      <c r="A334" s="8"/>
      <c r="B334" s="8"/>
      <c r="C334" s="21"/>
      <c r="D334" s="8"/>
      <c r="E334" s="8"/>
      <c r="F334" s="19"/>
      <c r="G334" s="19"/>
      <c r="H334" s="20" t="str">
        <f aca="false">IF(B334="","",F334*G334)</f>
        <v/>
      </c>
      <c r="I334" s="22" t="str">
        <f aca="false">IF(B334="","",IF(COUNTIFS(PO!$A$9:$A$508,D334,PO!$B$9:$B$508,E334)=0,"",SUMIFS(PO!$E$9:$E$508,PO!$A$9:$A$508,D334,PO!$B$9:$B$508,E334)/COUNTIFS(PO!$A$9:$A$508,D334,PO!$B$9:$B$508,E334)))</f>
        <v/>
      </c>
      <c r="J334" s="22" t="str">
        <f aca="false">IF(B334="","",SUMIFS(GRN!$E$9:$E$508,GRN!$C$9:$C$508,D334,GRN!$D$9:$D$508,E334))</f>
        <v/>
      </c>
      <c r="K334" s="23" t="str">
        <f aca="false">IF(B334="","",SUMIFS($F$9:F334,$D$9:D334,D334,$E$9:E334,E334))</f>
        <v/>
      </c>
      <c r="L334" s="24" t="str">
        <f aca="false">IF(OR(B334="",I334=""),"",IF(I334=0,"",G334/I334-1))</f>
        <v/>
      </c>
      <c r="M334" s="10" t="str">
        <f aca="false">IF(B334="","",IF(COUNTIFS($A$9:A334,A334,$B$9:B334,B334)&gt;1,"Hold: duplicate invoice",IF(I334="","Hold: no PO line",IF(J334=0,"Hold: no GRN",IF(K334&gt;J334*(1+Settings!$C$5)+0.0001,"Hold: billed qty above GRN",IF(L334&gt;Settings!$C$6+0.000001,"Hold: rate above PO",IF(L334&lt;-0.000001,"Clear to pay (rate below PO)","Clear to pay")))))))</f>
        <v/>
      </c>
    </row>
    <row r="335" customFormat="false" ht="15" hidden="false" customHeight="false" outlineLevel="0" collapsed="false">
      <c r="A335" s="8"/>
      <c r="B335" s="8"/>
      <c r="C335" s="21"/>
      <c r="D335" s="8"/>
      <c r="E335" s="8"/>
      <c r="F335" s="19"/>
      <c r="G335" s="19"/>
      <c r="H335" s="20" t="str">
        <f aca="false">IF(B335="","",F335*G335)</f>
        <v/>
      </c>
      <c r="I335" s="22" t="str">
        <f aca="false">IF(B335="","",IF(COUNTIFS(PO!$A$9:$A$508,D335,PO!$B$9:$B$508,E335)=0,"",SUMIFS(PO!$E$9:$E$508,PO!$A$9:$A$508,D335,PO!$B$9:$B$508,E335)/COUNTIFS(PO!$A$9:$A$508,D335,PO!$B$9:$B$508,E335)))</f>
        <v/>
      </c>
      <c r="J335" s="22" t="str">
        <f aca="false">IF(B335="","",SUMIFS(GRN!$E$9:$E$508,GRN!$C$9:$C$508,D335,GRN!$D$9:$D$508,E335))</f>
        <v/>
      </c>
      <c r="K335" s="23" t="str">
        <f aca="false">IF(B335="","",SUMIFS($F$9:F335,$D$9:D335,D335,$E$9:E335,E335))</f>
        <v/>
      </c>
      <c r="L335" s="24" t="str">
        <f aca="false">IF(OR(B335="",I335=""),"",IF(I335=0,"",G335/I335-1))</f>
        <v/>
      </c>
      <c r="M335" s="10" t="str">
        <f aca="false">IF(B335="","",IF(COUNTIFS($A$9:A335,A335,$B$9:B335,B335)&gt;1,"Hold: duplicate invoice",IF(I335="","Hold: no PO line",IF(J335=0,"Hold: no GRN",IF(K335&gt;J335*(1+Settings!$C$5)+0.0001,"Hold: billed qty above GRN",IF(L335&gt;Settings!$C$6+0.000001,"Hold: rate above PO",IF(L335&lt;-0.000001,"Clear to pay (rate below PO)","Clear to pay")))))))</f>
        <v/>
      </c>
    </row>
    <row r="336" customFormat="false" ht="15" hidden="false" customHeight="false" outlineLevel="0" collapsed="false">
      <c r="A336" s="8"/>
      <c r="B336" s="8"/>
      <c r="C336" s="21"/>
      <c r="D336" s="8"/>
      <c r="E336" s="8"/>
      <c r="F336" s="19"/>
      <c r="G336" s="19"/>
      <c r="H336" s="20" t="str">
        <f aca="false">IF(B336="","",F336*G336)</f>
        <v/>
      </c>
      <c r="I336" s="22" t="str">
        <f aca="false">IF(B336="","",IF(COUNTIFS(PO!$A$9:$A$508,D336,PO!$B$9:$B$508,E336)=0,"",SUMIFS(PO!$E$9:$E$508,PO!$A$9:$A$508,D336,PO!$B$9:$B$508,E336)/COUNTIFS(PO!$A$9:$A$508,D336,PO!$B$9:$B$508,E336)))</f>
        <v/>
      </c>
      <c r="J336" s="22" t="str">
        <f aca="false">IF(B336="","",SUMIFS(GRN!$E$9:$E$508,GRN!$C$9:$C$508,D336,GRN!$D$9:$D$508,E336))</f>
        <v/>
      </c>
      <c r="K336" s="23" t="str">
        <f aca="false">IF(B336="","",SUMIFS($F$9:F336,$D$9:D336,D336,$E$9:E336,E336))</f>
        <v/>
      </c>
      <c r="L336" s="24" t="str">
        <f aca="false">IF(OR(B336="",I336=""),"",IF(I336=0,"",G336/I336-1))</f>
        <v/>
      </c>
      <c r="M336" s="10" t="str">
        <f aca="false">IF(B336="","",IF(COUNTIFS($A$9:A336,A336,$B$9:B336,B336)&gt;1,"Hold: duplicate invoice",IF(I336="","Hold: no PO line",IF(J336=0,"Hold: no GRN",IF(K336&gt;J336*(1+Settings!$C$5)+0.0001,"Hold: billed qty above GRN",IF(L336&gt;Settings!$C$6+0.000001,"Hold: rate above PO",IF(L336&lt;-0.000001,"Clear to pay (rate below PO)","Clear to pay")))))))</f>
        <v/>
      </c>
    </row>
    <row r="337" customFormat="false" ht="15" hidden="false" customHeight="false" outlineLevel="0" collapsed="false">
      <c r="A337" s="8"/>
      <c r="B337" s="8"/>
      <c r="C337" s="21"/>
      <c r="D337" s="8"/>
      <c r="E337" s="8"/>
      <c r="F337" s="19"/>
      <c r="G337" s="19"/>
      <c r="H337" s="20" t="str">
        <f aca="false">IF(B337="","",F337*G337)</f>
        <v/>
      </c>
      <c r="I337" s="22" t="str">
        <f aca="false">IF(B337="","",IF(COUNTIFS(PO!$A$9:$A$508,D337,PO!$B$9:$B$508,E337)=0,"",SUMIFS(PO!$E$9:$E$508,PO!$A$9:$A$508,D337,PO!$B$9:$B$508,E337)/COUNTIFS(PO!$A$9:$A$508,D337,PO!$B$9:$B$508,E337)))</f>
        <v/>
      </c>
      <c r="J337" s="22" t="str">
        <f aca="false">IF(B337="","",SUMIFS(GRN!$E$9:$E$508,GRN!$C$9:$C$508,D337,GRN!$D$9:$D$508,E337))</f>
        <v/>
      </c>
      <c r="K337" s="23" t="str">
        <f aca="false">IF(B337="","",SUMIFS($F$9:F337,$D$9:D337,D337,$E$9:E337,E337))</f>
        <v/>
      </c>
      <c r="L337" s="24" t="str">
        <f aca="false">IF(OR(B337="",I337=""),"",IF(I337=0,"",G337/I337-1))</f>
        <v/>
      </c>
      <c r="M337" s="10" t="str">
        <f aca="false">IF(B337="","",IF(COUNTIFS($A$9:A337,A337,$B$9:B337,B337)&gt;1,"Hold: duplicate invoice",IF(I337="","Hold: no PO line",IF(J337=0,"Hold: no GRN",IF(K337&gt;J337*(1+Settings!$C$5)+0.0001,"Hold: billed qty above GRN",IF(L337&gt;Settings!$C$6+0.000001,"Hold: rate above PO",IF(L337&lt;-0.000001,"Clear to pay (rate below PO)","Clear to pay")))))))</f>
        <v/>
      </c>
    </row>
    <row r="338" customFormat="false" ht="15" hidden="false" customHeight="false" outlineLevel="0" collapsed="false">
      <c r="A338" s="8"/>
      <c r="B338" s="8"/>
      <c r="C338" s="21"/>
      <c r="D338" s="8"/>
      <c r="E338" s="8"/>
      <c r="F338" s="19"/>
      <c r="G338" s="19"/>
      <c r="H338" s="20" t="str">
        <f aca="false">IF(B338="","",F338*G338)</f>
        <v/>
      </c>
      <c r="I338" s="22" t="str">
        <f aca="false">IF(B338="","",IF(COUNTIFS(PO!$A$9:$A$508,D338,PO!$B$9:$B$508,E338)=0,"",SUMIFS(PO!$E$9:$E$508,PO!$A$9:$A$508,D338,PO!$B$9:$B$508,E338)/COUNTIFS(PO!$A$9:$A$508,D338,PO!$B$9:$B$508,E338)))</f>
        <v/>
      </c>
      <c r="J338" s="22" t="str">
        <f aca="false">IF(B338="","",SUMIFS(GRN!$E$9:$E$508,GRN!$C$9:$C$508,D338,GRN!$D$9:$D$508,E338))</f>
        <v/>
      </c>
      <c r="K338" s="23" t="str">
        <f aca="false">IF(B338="","",SUMIFS($F$9:F338,$D$9:D338,D338,$E$9:E338,E338))</f>
        <v/>
      </c>
      <c r="L338" s="24" t="str">
        <f aca="false">IF(OR(B338="",I338=""),"",IF(I338=0,"",G338/I338-1))</f>
        <v/>
      </c>
      <c r="M338" s="10" t="str">
        <f aca="false">IF(B338="","",IF(COUNTIFS($A$9:A338,A338,$B$9:B338,B338)&gt;1,"Hold: duplicate invoice",IF(I338="","Hold: no PO line",IF(J338=0,"Hold: no GRN",IF(K338&gt;J338*(1+Settings!$C$5)+0.0001,"Hold: billed qty above GRN",IF(L338&gt;Settings!$C$6+0.000001,"Hold: rate above PO",IF(L338&lt;-0.000001,"Clear to pay (rate below PO)","Clear to pay")))))))</f>
        <v/>
      </c>
    </row>
    <row r="339" customFormat="false" ht="15" hidden="false" customHeight="false" outlineLevel="0" collapsed="false">
      <c r="A339" s="8"/>
      <c r="B339" s="8"/>
      <c r="C339" s="21"/>
      <c r="D339" s="8"/>
      <c r="E339" s="8"/>
      <c r="F339" s="19"/>
      <c r="G339" s="19"/>
      <c r="H339" s="20" t="str">
        <f aca="false">IF(B339="","",F339*G339)</f>
        <v/>
      </c>
      <c r="I339" s="22" t="str">
        <f aca="false">IF(B339="","",IF(COUNTIFS(PO!$A$9:$A$508,D339,PO!$B$9:$B$508,E339)=0,"",SUMIFS(PO!$E$9:$E$508,PO!$A$9:$A$508,D339,PO!$B$9:$B$508,E339)/COUNTIFS(PO!$A$9:$A$508,D339,PO!$B$9:$B$508,E339)))</f>
        <v/>
      </c>
      <c r="J339" s="22" t="str">
        <f aca="false">IF(B339="","",SUMIFS(GRN!$E$9:$E$508,GRN!$C$9:$C$508,D339,GRN!$D$9:$D$508,E339))</f>
        <v/>
      </c>
      <c r="K339" s="23" t="str">
        <f aca="false">IF(B339="","",SUMIFS($F$9:F339,$D$9:D339,D339,$E$9:E339,E339))</f>
        <v/>
      </c>
      <c r="L339" s="24" t="str">
        <f aca="false">IF(OR(B339="",I339=""),"",IF(I339=0,"",G339/I339-1))</f>
        <v/>
      </c>
      <c r="M339" s="10" t="str">
        <f aca="false">IF(B339="","",IF(COUNTIFS($A$9:A339,A339,$B$9:B339,B339)&gt;1,"Hold: duplicate invoice",IF(I339="","Hold: no PO line",IF(J339=0,"Hold: no GRN",IF(K339&gt;J339*(1+Settings!$C$5)+0.0001,"Hold: billed qty above GRN",IF(L339&gt;Settings!$C$6+0.000001,"Hold: rate above PO",IF(L339&lt;-0.000001,"Clear to pay (rate below PO)","Clear to pay")))))))</f>
        <v/>
      </c>
    </row>
    <row r="340" customFormat="false" ht="15" hidden="false" customHeight="false" outlineLevel="0" collapsed="false">
      <c r="A340" s="8"/>
      <c r="B340" s="8"/>
      <c r="C340" s="21"/>
      <c r="D340" s="8"/>
      <c r="E340" s="8"/>
      <c r="F340" s="19"/>
      <c r="G340" s="19"/>
      <c r="H340" s="20" t="str">
        <f aca="false">IF(B340="","",F340*G340)</f>
        <v/>
      </c>
      <c r="I340" s="22" t="str">
        <f aca="false">IF(B340="","",IF(COUNTIFS(PO!$A$9:$A$508,D340,PO!$B$9:$B$508,E340)=0,"",SUMIFS(PO!$E$9:$E$508,PO!$A$9:$A$508,D340,PO!$B$9:$B$508,E340)/COUNTIFS(PO!$A$9:$A$508,D340,PO!$B$9:$B$508,E340)))</f>
        <v/>
      </c>
      <c r="J340" s="22" t="str">
        <f aca="false">IF(B340="","",SUMIFS(GRN!$E$9:$E$508,GRN!$C$9:$C$508,D340,GRN!$D$9:$D$508,E340))</f>
        <v/>
      </c>
      <c r="K340" s="23" t="str">
        <f aca="false">IF(B340="","",SUMIFS($F$9:F340,$D$9:D340,D340,$E$9:E340,E340))</f>
        <v/>
      </c>
      <c r="L340" s="24" t="str">
        <f aca="false">IF(OR(B340="",I340=""),"",IF(I340=0,"",G340/I340-1))</f>
        <v/>
      </c>
      <c r="M340" s="10" t="str">
        <f aca="false">IF(B340="","",IF(COUNTIFS($A$9:A340,A340,$B$9:B340,B340)&gt;1,"Hold: duplicate invoice",IF(I340="","Hold: no PO line",IF(J340=0,"Hold: no GRN",IF(K340&gt;J340*(1+Settings!$C$5)+0.0001,"Hold: billed qty above GRN",IF(L340&gt;Settings!$C$6+0.000001,"Hold: rate above PO",IF(L340&lt;-0.000001,"Clear to pay (rate below PO)","Clear to pay")))))))</f>
        <v/>
      </c>
    </row>
    <row r="341" customFormat="false" ht="15" hidden="false" customHeight="false" outlineLevel="0" collapsed="false">
      <c r="A341" s="8"/>
      <c r="B341" s="8"/>
      <c r="C341" s="21"/>
      <c r="D341" s="8"/>
      <c r="E341" s="8"/>
      <c r="F341" s="19"/>
      <c r="G341" s="19"/>
      <c r="H341" s="20" t="str">
        <f aca="false">IF(B341="","",F341*G341)</f>
        <v/>
      </c>
      <c r="I341" s="22" t="str">
        <f aca="false">IF(B341="","",IF(COUNTIFS(PO!$A$9:$A$508,D341,PO!$B$9:$B$508,E341)=0,"",SUMIFS(PO!$E$9:$E$508,PO!$A$9:$A$508,D341,PO!$B$9:$B$508,E341)/COUNTIFS(PO!$A$9:$A$508,D341,PO!$B$9:$B$508,E341)))</f>
        <v/>
      </c>
      <c r="J341" s="22" t="str">
        <f aca="false">IF(B341="","",SUMIFS(GRN!$E$9:$E$508,GRN!$C$9:$C$508,D341,GRN!$D$9:$D$508,E341))</f>
        <v/>
      </c>
      <c r="K341" s="23" t="str">
        <f aca="false">IF(B341="","",SUMIFS($F$9:F341,$D$9:D341,D341,$E$9:E341,E341))</f>
        <v/>
      </c>
      <c r="L341" s="24" t="str">
        <f aca="false">IF(OR(B341="",I341=""),"",IF(I341=0,"",G341/I341-1))</f>
        <v/>
      </c>
      <c r="M341" s="10" t="str">
        <f aca="false">IF(B341="","",IF(COUNTIFS($A$9:A341,A341,$B$9:B341,B341)&gt;1,"Hold: duplicate invoice",IF(I341="","Hold: no PO line",IF(J341=0,"Hold: no GRN",IF(K341&gt;J341*(1+Settings!$C$5)+0.0001,"Hold: billed qty above GRN",IF(L341&gt;Settings!$C$6+0.000001,"Hold: rate above PO",IF(L341&lt;-0.000001,"Clear to pay (rate below PO)","Clear to pay")))))))</f>
        <v/>
      </c>
    </row>
    <row r="342" customFormat="false" ht="15" hidden="false" customHeight="false" outlineLevel="0" collapsed="false">
      <c r="A342" s="8"/>
      <c r="B342" s="8"/>
      <c r="C342" s="21"/>
      <c r="D342" s="8"/>
      <c r="E342" s="8"/>
      <c r="F342" s="19"/>
      <c r="G342" s="19"/>
      <c r="H342" s="20" t="str">
        <f aca="false">IF(B342="","",F342*G342)</f>
        <v/>
      </c>
      <c r="I342" s="22" t="str">
        <f aca="false">IF(B342="","",IF(COUNTIFS(PO!$A$9:$A$508,D342,PO!$B$9:$B$508,E342)=0,"",SUMIFS(PO!$E$9:$E$508,PO!$A$9:$A$508,D342,PO!$B$9:$B$508,E342)/COUNTIFS(PO!$A$9:$A$508,D342,PO!$B$9:$B$508,E342)))</f>
        <v/>
      </c>
      <c r="J342" s="22" t="str">
        <f aca="false">IF(B342="","",SUMIFS(GRN!$E$9:$E$508,GRN!$C$9:$C$508,D342,GRN!$D$9:$D$508,E342))</f>
        <v/>
      </c>
      <c r="K342" s="23" t="str">
        <f aca="false">IF(B342="","",SUMIFS($F$9:F342,$D$9:D342,D342,$E$9:E342,E342))</f>
        <v/>
      </c>
      <c r="L342" s="24" t="str">
        <f aca="false">IF(OR(B342="",I342=""),"",IF(I342=0,"",G342/I342-1))</f>
        <v/>
      </c>
      <c r="M342" s="10" t="str">
        <f aca="false">IF(B342="","",IF(COUNTIFS($A$9:A342,A342,$B$9:B342,B342)&gt;1,"Hold: duplicate invoice",IF(I342="","Hold: no PO line",IF(J342=0,"Hold: no GRN",IF(K342&gt;J342*(1+Settings!$C$5)+0.0001,"Hold: billed qty above GRN",IF(L342&gt;Settings!$C$6+0.000001,"Hold: rate above PO",IF(L342&lt;-0.000001,"Clear to pay (rate below PO)","Clear to pay")))))))</f>
        <v/>
      </c>
    </row>
    <row r="343" customFormat="false" ht="15" hidden="false" customHeight="false" outlineLevel="0" collapsed="false">
      <c r="A343" s="8"/>
      <c r="B343" s="8"/>
      <c r="C343" s="21"/>
      <c r="D343" s="8"/>
      <c r="E343" s="8"/>
      <c r="F343" s="19"/>
      <c r="G343" s="19"/>
      <c r="H343" s="20" t="str">
        <f aca="false">IF(B343="","",F343*G343)</f>
        <v/>
      </c>
      <c r="I343" s="22" t="str">
        <f aca="false">IF(B343="","",IF(COUNTIFS(PO!$A$9:$A$508,D343,PO!$B$9:$B$508,E343)=0,"",SUMIFS(PO!$E$9:$E$508,PO!$A$9:$A$508,D343,PO!$B$9:$B$508,E343)/COUNTIFS(PO!$A$9:$A$508,D343,PO!$B$9:$B$508,E343)))</f>
        <v/>
      </c>
      <c r="J343" s="22" t="str">
        <f aca="false">IF(B343="","",SUMIFS(GRN!$E$9:$E$508,GRN!$C$9:$C$508,D343,GRN!$D$9:$D$508,E343))</f>
        <v/>
      </c>
      <c r="K343" s="23" t="str">
        <f aca="false">IF(B343="","",SUMIFS($F$9:F343,$D$9:D343,D343,$E$9:E343,E343))</f>
        <v/>
      </c>
      <c r="L343" s="24" t="str">
        <f aca="false">IF(OR(B343="",I343=""),"",IF(I343=0,"",G343/I343-1))</f>
        <v/>
      </c>
      <c r="M343" s="10" t="str">
        <f aca="false">IF(B343="","",IF(COUNTIFS($A$9:A343,A343,$B$9:B343,B343)&gt;1,"Hold: duplicate invoice",IF(I343="","Hold: no PO line",IF(J343=0,"Hold: no GRN",IF(K343&gt;J343*(1+Settings!$C$5)+0.0001,"Hold: billed qty above GRN",IF(L343&gt;Settings!$C$6+0.000001,"Hold: rate above PO",IF(L343&lt;-0.000001,"Clear to pay (rate below PO)","Clear to pay")))))))</f>
        <v/>
      </c>
    </row>
    <row r="344" customFormat="false" ht="15" hidden="false" customHeight="false" outlineLevel="0" collapsed="false">
      <c r="A344" s="8"/>
      <c r="B344" s="8"/>
      <c r="C344" s="21"/>
      <c r="D344" s="8"/>
      <c r="E344" s="8"/>
      <c r="F344" s="19"/>
      <c r="G344" s="19"/>
      <c r="H344" s="20" t="str">
        <f aca="false">IF(B344="","",F344*G344)</f>
        <v/>
      </c>
      <c r="I344" s="22" t="str">
        <f aca="false">IF(B344="","",IF(COUNTIFS(PO!$A$9:$A$508,D344,PO!$B$9:$B$508,E344)=0,"",SUMIFS(PO!$E$9:$E$508,PO!$A$9:$A$508,D344,PO!$B$9:$B$508,E344)/COUNTIFS(PO!$A$9:$A$508,D344,PO!$B$9:$B$508,E344)))</f>
        <v/>
      </c>
      <c r="J344" s="22" t="str">
        <f aca="false">IF(B344="","",SUMIFS(GRN!$E$9:$E$508,GRN!$C$9:$C$508,D344,GRN!$D$9:$D$508,E344))</f>
        <v/>
      </c>
      <c r="K344" s="23" t="str">
        <f aca="false">IF(B344="","",SUMIFS($F$9:F344,$D$9:D344,D344,$E$9:E344,E344))</f>
        <v/>
      </c>
      <c r="L344" s="24" t="str">
        <f aca="false">IF(OR(B344="",I344=""),"",IF(I344=0,"",G344/I344-1))</f>
        <v/>
      </c>
      <c r="M344" s="10" t="str">
        <f aca="false">IF(B344="","",IF(COUNTIFS($A$9:A344,A344,$B$9:B344,B344)&gt;1,"Hold: duplicate invoice",IF(I344="","Hold: no PO line",IF(J344=0,"Hold: no GRN",IF(K344&gt;J344*(1+Settings!$C$5)+0.0001,"Hold: billed qty above GRN",IF(L344&gt;Settings!$C$6+0.000001,"Hold: rate above PO",IF(L344&lt;-0.000001,"Clear to pay (rate below PO)","Clear to pay")))))))</f>
        <v/>
      </c>
    </row>
    <row r="345" customFormat="false" ht="15" hidden="false" customHeight="false" outlineLevel="0" collapsed="false">
      <c r="A345" s="8"/>
      <c r="B345" s="8"/>
      <c r="C345" s="21"/>
      <c r="D345" s="8"/>
      <c r="E345" s="8"/>
      <c r="F345" s="19"/>
      <c r="G345" s="19"/>
      <c r="H345" s="20" t="str">
        <f aca="false">IF(B345="","",F345*G345)</f>
        <v/>
      </c>
      <c r="I345" s="22" t="str">
        <f aca="false">IF(B345="","",IF(COUNTIFS(PO!$A$9:$A$508,D345,PO!$B$9:$B$508,E345)=0,"",SUMIFS(PO!$E$9:$E$508,PO!$A$9:$A$508,D345,PO!$B$9:$B$508,E345)/COUNTIFS(PO!$A$9:$A$508,D345,PO!$B$9:$B$508,E345)))</f>
        <v/>
      </c>
      <c r="J345" s="22" t="str">
        <f aca="false">IF(B345="","",SUMIFS(GRN!$E$9:$E$508,GRN!$C$9:$C$508,D345,GRN!$D$9:$D$508,E345))</f>
        <v/>
      </c>
      <c r="K345" s="23" t="str">
        <f aca="false">IF(B345="","",SUMIFS($F$9:F345,$D$9:D345,D345,$E$9:E345,E345))</f>
        <v/>
      </c>
      <c r="L345" s="24" t="str">
        <f aca="false">IF(OR(B345="",I345=""),"",IF(I345=0,"",G345/I345-1))</f>
        <v/>
      </c>
      <c r="M345" s="10" t="str">
        <f aca="false">IF(B345="","",IF(COUNTIFS($A$9:A345,A345,$B$9:B345,B345)&gt;1,"Hold: duplicate invoice",IF(I345="","Hold: no PO line",IF(J345=0,"Hold: no GRN",IF(K345&gt;J345*(1+Settings!$C$5)+0.0001,"Hold: billed qty above GRN",IF(L345&gt;Settings!$C$6+0.000001,"Hold: rate above PO",IF(L345&lt;-0.000001,"Clear to pay (rate below PO)","Clear to pay")))))))</f>
        <v/>
      </c>
    </row>
    <row r="346" customFormat="false" ht="15" hidden="false" customHeight="false" outlineLevel="0" collapsed="false">
      <c r="A346" s="8"/>
      <c r="B346" s="8"/>
      <c r="C346" s="21"/>
      <c r="D346" s="8"/>
      <c r="E346" s="8"/>
      <c r="F346" s="19"/>
      <c r="G346" s="19"/>
      <c r="H346" s="20" t="str">
        <f aca="false">IF(B346="","",F346*G346)</f>
        <v/>
      </c>
      <c r="I346" s="22" t="str">
        <f aca="false">IF(B346="","",IF(COUNTIFS(PO!$A$9:$A$508,D346,PO!$B$9:$B$508,E346)=0,"",SUMIFS(PO!$E$9:$E$508,PO!$A$9:$A$508,D346,PO!$B$9:$B$508,E346)/COUNTIFS(PO!$A$9:$A$508,D346,PO!$B$9:$B$508,E346)))</f>
        <v/>
      </c>
      <c r="J346" s="22" t="str">
        <f aca="false">IF(B346="","",SUMIFS(GRN!$E$9:$E$508,GRN!$C$9:$C$508,D346,GRN!$D$9:$D$508,E346))</f>
        <v/>
      </c>
      <c r="K346" s="23" t="str">
        <f aca="false">IF(B346="","",SUMIFS($F$9:F346,$D$9:D346,D346,$E$9:E346,E346))</f>
        <v/>
      </c>
      <c r="L346" s="24" t="str">
        <f aca="false">IF(OR(B346="",I346=""),"",IF(I346=0,"",G346/I346-1))</f>
        <v/>
      </c>
      <c r="M346" s="10" t="str">
        <f aca="false">IF(B346="","",IF(COUNTIFS($A$9:A346,A346,$B$9:B346,B346)&gt;1,"Hold: duplicate invoice",IF(I346="","Hold: no PO line",IF(J346=0,"Hold: no GRN",IF(K346&gt;J346*(1+Settings!$C$5)+0.0001,"Hold: billed qty above GRN",IF(L346&gt;Settings!$C$6+0.000001,"Hold: rate above PO",IF(L346&lt;-0.000001,"Clear to pay (rate below PO)","Clear to pay")))))))</f>
        <v/>
      </c>
    </row>
    <row r="347" customFormat="false" ht="15" hidden="false" customHeight="false" outlineLevel="0" collapsed="false">
      <c r="A347" s="8"/>
      <c r="B347" s="8"/>
      <c r="C347" s="21"/>
      <c r="D347" s="8"/>
      <c r="E347" s="8"/>
      <c r="F347" s="19"/>
      <c r="G347" s="19"/>
      <c r="H347" s="20" t="str">
        <f aca="false">IF(B347="","",F347*G347)</f>
        <v/>
      </c>
      <c r="I347" s="22" t="str">
        <f aca="false">IF(B347="","",IF(COUNTIFS(PO!$A$9:$A$508,D347,PO!$B$9:$B$508,E347)=0,"",SUMIFS(PO!$E$9:$E$508,PO!$A$9:$A$508,D347,PO!$B$9:$B$508,E347)/COUNTIFS(PO!$A$9:$A$508,D347,PO!$B$9:$B$508,E347)))</f>
        <v/>
      </c>
      <c r="J347" s="22" t="str">
        <f aca="false">IF(B347="","",SUMIFS(GRN!$E$9:$E$508,GRN!$C$9:$C$508,D347,GRN!$D$9:$D$508,E347))</f>
        <v/>
      </c>
      <c r="K347" s="23" t="str">
        <f aca="false">IF(B347="","",SUMIFS($F$9:F347,$D$9:D347,D347,$E$9:E347,E347))</f>
        <v/>
      </c>
      <c r="L347" s="24" t="str">
        <f aca="false">IF(OR(B347="",I347=""),"",IF(I347=0,"",G347/I347-1))</f>
        <v/>
      </c>
      <c r="M347" s="10" t="str">
        <f aca="false">IF(B347="","",IF(COUNTIFS($A$9:A347,A347,$B$9:B347,B347)&gt;1,"Hold: duplicate invoice",IF(I347="","Hold: no PO line",IF(J347=0,"Hold: no GRN",IF(K347&gt;J347*(1+Settings!$C$5)+0.0001,"Hold: billed qty above GRN",IF(L347&gt;Settings!$C$6+0.000001,"Hold: rate above PO",IF(L347&lt;-0.000001,"Clear to pay (rate below PO)","Clear to pay")))))))</f>
        <v/>
      </c>
    </row>
    <row r="348" customFormat="false" ht="15" hidden="false" customHeight="false" outlineLevel="0" collapsed="false">
      <c r="A348" s="8"/>
      <c r="B348" s="8"/>
      <c r="C348" s="21"/>
      <c r="D348" s="8"/>
      <c r="E348" s="8"/>
      <c r="F348" s="19"/>
      <c r="G348" s="19"/>
      <c r="H348" s="20" t="str">
        <f aca="false">IF(B348="","",F348*G348)</f>
        <v/>
      </c>
      <c r="I348" s="22" t="str">
        <f aca="false">IF(B348="","",IF(COUNTIFS(PO!$A$9:$A$508,D348,PO!$B$9:$B$508,E348)=0,"",SUMIFS(PO!$E$9:$E$508,PO!$A$9:$A$508,D348,PO!$B$9:$B$508,E348)/COUNTIFS(PO!$A$9:$A$508,D348,PO!$B$9:$B$508,E348)))</f>
        <v/>
      </c>
      <c r="J348" s="22" t="str">
        <f aca="false">IF(B348="","",SUMIFS(GRN!$E$9:$E$508,GRN!$C$9:$C$508,D348,GRN!$D$9:$D$508,E348))</f>
        <v/>
      </c>
      <c r="K348" s="23" t="str">
        <f aca="false">IF(B348="","",SUMIFS($F$9:F348,$D$9:D348,D348,$E$9:E348,E348))</f>
        <v/>
      </c>
      <c r="L348" s="24" t="str">
        <f aca="false">IF(OR(B348="",I348=""),"",IF(I348=0,"",G348/I348-1))</f>
        <v/>
      </c>
      <c r="M348" s="10" t="str">
        <f aca="false">IF(B348="","",IF(COUNTIFS($A$9:A348,A348,$B$9:B348,B348)&gt;1,"Hold: duplicate invoice",IF(I348="","Hold: no PO line",IF(J348=0,"Hold: no GRN",IF(K348&gt;J348*(1+Settings!$C$5)+0.0001,"Hold: billed qty above GRN",IF(L348&gt;Settings!$C$6+0.000001,"Hold: rate above PO",IF(L348&lt;-0.000001,"Clear to pay (rate below PO)","Clear to pay")))))))</f>
        <v/>
      </c>
    </row>
    <row r="349" customFormat="false" ht="15" hidden="false" customHeight="false" outlineLevel="0" collapsed="false">
      <c r="A349" s="8"/>
      <c r="B349" s="8"/>
      <c r="C349" s="21"/>
      <c r="D349" s="8"/>
      <c r="E349" s="8"/>
      <c r="F349" s="19"/>
      <c r="G349" s="19"/>
      <c r="H349" s="20" t="str">
        <f aca="false">IF(B349="","",F349*G349)</f>
        <v/>
      </c>
      <c r="I349" s="22" t="str">
        <f aca="false">IF(B349="","",IF(COUNTIFS(PO!$A$9:$A$508,D349,PO!$B$9:$B$508,E349)=0,"",SUMIFS(PO!$E$9:$E$508,PO!$A$9:$A$508,D349,PO!$B$9:$B$508,E349)/COUNTIFS(PO!$A$9:$A$508,D349,PO!$B$9:$B$508,E349)))</f>
        <v/>
      </c>
      <c r="J349" s="22" t="str">
        <f aca="false">IF(B349="","",SUMIFS(GRN!$E$9:$E$508,GRN!$C$9:$C$508,D349,GRN!$D$9:$D$508,E349))</f>
        <v/>
      </c>
      <c r="K349" s="23" t="str">
        <f aca="false">IF(B349="","",SUMIFS($F$9:F349,$D$9:D349,D349,$E$9:E349,E349))</f>
        <v/>
      </c>
      <c r="L349" s="24" t="str">
        <f aca="false">IF(OR(B349="",I349=""),"",IF(I349=0,"",G349/I349-1))</f>
        <v/>
      </c>
      <c r="M349" s="10" t="str">
        <f aca="false">IF(B349="","",IF(COUNTIFS($A$9:A349,A349,$B$9:B349,B349)&gt;1,"Hold: duplicate invoice",IF(I349="","Hold: no PO line",IF(J349=0,"Hold: no GRN",IF(K349&gt;J349*(1+Settings!$C$5)+0.0001,"Hold: billed qty above GRN",IF(L349&gt;Settings!$C$6+0.000001,"Hold: rate above PO",IF(L349&lt;-0.000001,"Clear to pay (rate below PO)","Clear to pay")))))))</f>
        <v/>
      </c>
    </row>
    <row r="350" customFormat="false" ht="15" hidden="false" customHeight="false" outlineLevel="0" collapsed="false">
      <c r="A350" s="8"/>
      <c r="B350" s="8"/>
      <c r="C350" s="21"/>
      <c r="D350" s="8"/>
      <c r="E350" s="8"/>
      <c r="F350" s="19"/>
      <c r="G350" s="19"/>
      <c r="H350" s="20" t="str">
        <f aca="false">IF(B350="","",F350*G350)</f>
        <v/>
      </c>
      <c r="I350" s="22" t="str">
        <f aca="false">IF(B350="","",IF(COUNTIFS(PO!$A$9:$A$508,D350,PO!$B$9:$B$508,E350)=0,"",SUMIFS(PO!$E$9:$E$508,PO!$A$9:$A$508,D350,PO!$B$9:$B$508,E350)/COUNTIFS(PO!$A$9:$A$508,D350,PO!$B$9:$B$508,E350)))</f>
        <v/>
      </c>
      <c r="J350" s="22" t="str">
        <f aca="false">IF(B350="","",SUMIFS(GRN!$E$9:$E$508,GRN!$C$9:$C$508,D350,GRN!$D$9:$D$508,E350))</f>
        <v/>
      </c>
      <c r="K350" s="23" t="str">
        <f aca="false">IF(B350="","",SUMIFS($F$9:F350,$D$9:D350,D350,$E$9:E350,E350))</f>
        <v/>
      </c>
      <c r="L350" s="24" t="str">
        <f aca="false">IF(OR(B350="",I350=""),"",IF(I350=0,"",G350/I350-1))</f>
        <v/>
      </c>
      <c r="M350" s="10" t="str">
        <f aca="false">IF(B350="","",IF(COUNTIFS($A$9:A350,A350,$B$9:B350,B350)&gt;1,"Hold: duplicate invoice",IF(I350="","Hold: no PO line",IF(J350=0,"Hold: no GRN",IF(K350&gt;J350*(1+Settings!$C$5)+0.0001,"Hold: billed qty above GRN",IF(L350&gt;Settings!$C$6+0.000001,"Hold: rate above PO",IF(L350&lt;-0.000001,"Clear to pay (rate below PO)","Clear to pay")))))))</f>
        <v/>
      </c>
    </row>
    <row r="351" customFormat="false" ht="15" hidden="false" customHeight="false" outlineLevel="0" collapsed="false">
      <c r="A351" s="8"/>
      <c r="B351" s="8"/>
      <c r="C351" s="21"/>
      <c r="D351" s="8"/>
      <c r="E351" s="8"/>
      <c r="F351" s="19"/>
      <c r="G351" s="19"/>
      <c r="H351" s="20" t="str">
        <f aca="false">IF(B351="","",F351*G351)</f>
        <v/>
      </c>
      <c r="I351" s="22" t="str">
        <f aca="false">IF(B351="","",IF(COUNTIFS(PO!$A$9:$A$508,D351,PO!$B$9:$B$508,E351)=0,"",SUMIFS(PO!$E$9:$E$508,PO!$A$9:$A$508,D351,PO!$B$9:$B$508,E351)/COUNTIFS(PO!$A$9:$A$508,D351,PO!$B$9:$B$508,E351)))</f>
        <v/>
      </c>
      <c r="J351" s="22" t="str">
        <f aca="false">IF(B351="","",SUMIFS(GRN!$E$9:$E$508,GRN!$C$9:$C$508,D351,GRN!$D$9:$D$508,E351))</f>
        <v/>
      </c>
      <c r="K351" s="23" t="str">
        <f aca="false">IF(B351="","",SUMIFS($F$9:F351,$D$9:D351,D351,$E$9:E351,E351))</f>
        <v/>
      </c>
      <c r="L351" s="24" t="str">
        <f aca="false">IF(OR(B351="",I351=""),"",IF(I351=0,"",G351/I351-1))</f>
        <v/>
      </c>
      <c r="M351" s="10" t="str">
        <f aca="false">IF(B351="","",IF(COUNTIFS($A$9:A351,A351,$B$9:B351,B351)&gt;1,"Hold: duplicate invoice",IF(I351="","Hold: no PO line",IF(J351=0,"Hold: no GRN",IF(K351&gt;J351*(1+Settings!$C$5)+0.0001,"Hold: billed qty above GRN",IF(L351&gt;Settings!$C$6+0.000001,"Hold: rate above PO",IF(L351&lt;-0.000001,"Clear to pay (rate below PO)","Clear to pay")))))))</f>
        <v/>
      </c>
    </row>
    <row r="352" customFormat="false" ht="15" hidden="false" customHeight="false" outlineLevel="0" collapsed="false">
      <c r="A352" s="8"/>
      <c r="B352" s="8"/>
      <c r="C352" s="21"/>
      <c r="D352" s="8"/>
      <c r="E352" s="8"/>
      <c r="F352" s="19"/>
      <c r="G352" s="19"/>
      <c r="H352" s="20" t="str">
        <f aca="false">IF(B352="","",F352*G352)</f>
        <v/>
      </c>
      <c r="I352" s="22" t="str">
        <f aca="false">IF(B352="","",IF(COUNTIFS(PO!$A$9:$A$508,D352,PO!$B$9:$B$508,E352)=0,"",SUMIFS(PO!$E$9:$E$508,PO!$A$9:$A$508,D352,PO!$B$9:$B$508,E352)/COUNTIFS(PO!$A$9:$A$508,D352,PO!$B$9:$B$508,E352)))</f>
        <v/>
      </c>
      <c r="J352" s="22" t="str">
        <f aca="false">IF(B352="","",SUMIFS(GRN!$E$9:$E$508,GRN!$C$9:$C$508,D352,GRN!$D$9:$D$508,E352))</f>
        <v/>
      </c>
      <c r="K352" s="23" t="str">
        <f aca="false">IF(B352="","",SUMIFS($F$9:F352,$D$9:D352,D352,$E$9:E352,E352))</f>
        <v/>
      </c>
      <c r="L352" s="24" t="str">
        <f aca="false">IF(OR(B352="",I352=""),"",IF(I352=0,"",G352/I352-1))</f>
        <v/>
      </c>
      <c r="M352" s="10" t="str">
        <f aca="false">IF(B352="","",IF(COUNTIFS($A$9:A352,A352,$B$9:B352,B352)&gt;1,"Hold: duplicate invoice",IF(I352="","Hold: no PO line",IF(J352=0,"Hold: no GRN",IF(K352&gt;J352*(1+Settings!$C$5)+0.0001,"Hold: billed qty above GRN",IF(L352&gt;Settings!$C$6+0.000001,"Hold: rate above PO",IF(L352&lt;-0.000001,"Clear to pay (rate below PO)","Clear to pay")))))))</f>
        <v/>
      </c>
    </row>
    <row r="353" customFormat="false" ht="15" hidden="false" customHeight="false" outlineLevel="0" collapsed="false">
      <c r="A353" s="8"/>
      <c r="B353" s="8"/>
      <c r="C353" s="21"/>
      <c r="D353" s="8"/>
      <c r="E353" s="8"/>
      <c r="F353" s="19"/>
      <c r="G353" s="19"/>
      <c r="H353" s="20" t="str">
        <f aca="false">IF(B353="","",F353*G353)</f>
        <v/>
      </c>
      <c r="I353" s="22" t="str">
        <f aca="false">IF(B353="","",IF(COUNTIFS(PO!$A$9:$A$508,D353,PO!$B$9:$B$508,E353)=0,"",SUMIFS(PO!$E$9:$E$508,PO!$A$9:$A$508,D353,PO!$B$9:$B$508,E353)/COUNTIFS(PO!$A$9:$A$508,D353,PO!$B$9:$B$508,E353)))</f>
        <v/>
      </c>
      <c r="J353" s="22" t="str">
        <f aca="false">IF(B353="","",SUMIFS(GRN!$E$9:$E$508,GRN!$C$9:$C$508,D353,GRN!$D$9:$D$508,E353))</f>
        <v/>
      </c>
      <c r="K353" s="23" t="str">
        <f aca="false">IF(B353="","",SUMIFS($F$9:F353,$D$9:D353,D353,$E$9:E353,E353))</f>
        <v/>
      </c>
      <c r="L353" s="24" t="str">
        <f aca="false">IF(OR(B353="",I353=""),"",IF(I353=0,"",G353/I353-1))</f>
        <v/>
      </c>
      <c r="M353" s="10" t="str">
        <f aca="false">IF(B353="","",IF(COUNTIFS($A$9:A353,A353,$B$9:B353,B353)&gt;1,"Hold: duplicate invoice",IF(I353="","Hold: no PO line",IF(J353=0,"Hold: no GRN",IF(K353&gt;J353*(1+Settings!$C$5)+0.0001,"Hold: billed qty above GRN",IF(L353&gt;Settings!$C$6+0.000001,"Hold: rate above PO",IF(L353&lt;-0.000001,"Clear to pay (rate below PO)","Clear to pay")))))))</f>
        <v/>
      </c>
    </row>
    <row r="354" customFormat="false" ht="15" hidden="false" customHeight="false" outlineLevel="0" collapsed="false">
      <c r="A354" s="8"/>
      <c r="B354" s="8"/>
      <c r="C354" s="21"/>
      <c r="D354" s="8"/>
      <c r="E354" s="8"/>
      <c r="F354" s="19"/>
      <c r="G354" s="19"/>
      <c r="H354" s="20" t="str">
        <f aca="false">IF(B354="","",F354*G354)</f>
        <v/>
      </c>
      <c r="I354" s="22" t="str">
        <f aca="false">IF(B354="","",IF(COUNTIFS(PO!$A$9:$A$508,D354,PO!$B$9:$B$508,E354)=0,"",SUMIFS(PO!$E$9:$E$508,PO!$A$9:$A$508,D354,PO!$B$9:$B$508,E354)/COUNTIFS(PO!$A$9:$A$508,D354,PO!$B$9:$B$508,E354)))</f>
        <v/>
      </c>
      <c r="J354" s="22" t="str">
        <f aca="false">IF(B354="","",SUMIFS(GRN!$E$9:$E$508,GRN!$C$9:$C$508,D354,GRN!$D$9:$D$508,E354))</f>
        <v/>
      </c>
      <c r="K354" s="23" t="str">
        <f aca="false">IF(B354="","",SUMIFS($F$9:F354,$D$9:D354,D354,$E$9:E354,E354))</f>
        <v/>
      </c>
      <c r="L354" s="24" t="str">
        <f aca="false">IF(OR(B354="",I354=""),"",IF(I354=0,"",G354/I354-1))</f>
        <v/>
      </c>
      <c r="M354" s="10" t="str">
        <f aca="false">IF(B354="","",IF(COUNTIFS($A$9:A354,A354,$B$9:B354,B354)&gt;1,"Hold: duplicate invoice",IF(I354="","Hold: no PO line",IF(J354=0,"Hold: no GRN",IF(K354&gt;J354*(1+Settings!$C$5)+0.0001,"Hold: billed qty above GRN",IF(L354&gt;Settings!$C$6+0.000001,"Hold: rate above PO",IF(L354&lt;-0.000001,"Clear to pay (rate below PO)","Clear to pay")))))))</f>
        <v/>
      </c>
    </row>
    <row r="355" customFormat="false" ht="15" hidden="false" customHeight="false" outlineLevel="0" collapsed="false">
      <c r="A355" s="8"/>
      <c r="B355" s="8"/>
      <c r="C355" s="21"/>
      <c r="D355" s="8"/>
      <c r="E355" s="8"/>
      <c r="F355" s="19"/>
      <c r="G355" s="19"/>
      <c r="H355" s="20" t="str">
        <f aca="false">IF(B355="","",F355*G355)</f>
        <v/>
      </c>
      <c r="I355" s="22" t="str">
        <f aca="false">IF(B355="","",IF(COUNTIFS(PO!$A$9:$A$508,D355,PO!$B$9:$B$508,E355)=0,"",SUMIFS(PO!$E$9:$E$508,PO!$A$9:$A$508,D355,PO!$B$9:$B$508,E355)/COUNTIFS(PO!$A$9:$A$508,D355,PO!$B$9:$B$508,E355)))</f>
        <v/>
      </c>
      <c r="J355" s="22" t="str">
        <f aca="false">IF(B355="","",SUMIFS(GRN!$E$9:$E$508,GRN!$C$9:$C$508,D355,GRN!$D$9:$D$508,E355))</f>
        <v/>
      </c>
      <c r="K355" s="23" t="str">
        <f aca="false">IF(B355="","",SUMIFS($F$9:F355,$D$9:D355,D355,$E$9:E355,E355))</f>
        <v/>
      </c>
      <c r="L355" s="24" t="str">
        <f aca="false">IF(OR(B355="",I355=""),"",IF(I355=0,"",G355/I355-1))</f>
        <v/>
      </c>
      <c r="M355" s="10" t="str">
        <f aca="false">IF(B355="","",IF(COUNTIFS($A$9:A355,A355,$B$9:B355,B355)&gt;1,"Hold: duplicate invoice",IF(I355="","Hold: no PO line",IF(J355=0,"Hold: no GRN",IF(K355&gt;J355*(1+Settings!$C$5)+0.0001,"Hold: billed qty above GRN",IF(L355&gt;Settings!$C$6+0.000001,"Hold: rate above PO",IF(L355&lt;-0.000001,"Clear to pay (rate below PO)","Clear to pay")))))))</f>
        <v/>
      </c>
    </row>
    <row r="356" customFormat="false" ht="15" hidden="false" customHeight="false" outlineLevel="0" collapsed="false">
      <c r="A356" s="8"/>
      <c r="B356" s="8"/>
      <c r="C356" s="21"/>
      <c r="D356" s="8"/>
      <c r="E356" s="8"/>
      <c r="F356" s="19"/>
      <c r="G356" s="19"/>
      <c r="H356" s="20" t="str">
        <f aca="false">IF(B356="","",F356*G356)</f>
        <v/>
      </c>
      <c r="I356" s="22" t="str">
        <f aca="false">IF(B356="","",IF(COUNTIFS(PO!$A$9:$A$508,D356,PO!$B$9:$B$508,E356)=0,"",SUMIFS(PO!$E$9:$E$508,PO!$A$9:$A$508,D356,PO!$B$9:$B$508,E356)/COUNTIFS(PO!$A$9:$A$508,D356,PO!$B$9:$B$508,E356)))</f>
        <v/>
      </c>
      <c r="J356" s="22" t="str">
        <f aca="false">IF(B356="","",SUMIFS(GRN!$E$9:$E$508,GRN!$C$9:$C$508,D356,GRN!$D$9:$D$508,E356))</f>
        <v/>
      </c>
      <c r="K356" s="23" t="str">
        <f aca="false">IF(B356="","",SUMIFS($F$9:F356,$D$9:D356,D356,$E$9:E356,E356))</f>
        <v/>
      </c>
      <c r="L356" s="24" t="str">
        <f aca="false">IF(OR(B356="",I356=""),"",IF(I356=0,"",G356/I356-1))</f>
        <v/>
      </c>
      <c r="M356" s="10" t="str">
        <f aca="false">IF(B356="","",IF(COUNTIFS($A$9:A356,A356,$B$9:B356,B356)&gt;1,"Hold: duplicate invoice",IF(I356="","Hold: no PO line",IF(J356=0,"Hold: no GRN",IF(K356&gt;J356*(1+Settings!$C$5)+0.0001,"Hold: billed qty above GRN",IF(L356&gt;Settings!$C$6+0.000001,"Hold: rate above PO",IF(L356&lt;-0.000001,"Clear to pay (rate below PO)","Clear to pay")))))))</f>
        <v/>
      </c>
    </row>
    <row r="357" customFormat="false" ht="15" hidden="false" customHeight="false" outlineLevel="0" collapsed="false">
      <c r="A357" s="8"/>
      <c r="B357" s="8"/>
      <c r="C357" s="21"/>
      <c r="D357" s="8"/>
      <c r="E357" s="8"/>
      <c r="F357" s="19"/>
      <c r="G357" s="19"/>
      <c r="H357" s="20" t="str">
        <f aca="false">IF(B357="","",F357*G357)</f>
        <v/>
      </c>
      <c r="I357" s="22" t="str">
        <f aca="false">IF(B357="","",IF(COUNTIFS(PO!$A$9:$A$508,D357,PO!$B$9:$B$508,E357)=0,"",SUMIFS(PO!$E$9:$E$508,PO!$A$9:$A$508,D357,PO!$B$9:$B$508,E357)/COUNTIFS(PO!$A$9:$A$508,D357,PO!$B$9:$B$508,E357)))</f>
        <v/>
      </c>
      <c r="J357" s="22" t="str">
        <f aca="false">IF(B357="","",SUMIFS(GRN!$E$9:$E$508,GRN!$C$9:$C$508,D357,GRN!$D$9:$D$508,E357))</f>
        <v/>
      </c>
      <c r="K357" s="23" t="str">
        <f aca="false">IF(B357="","",SUMIFS($F$9:F357,$D$9:D357,D357,$E$9:E357,E357))</f>
        <v/>
      </c>
      <c r="L357" s="24" t="str">
        <f aca="false">IF(OR(B357="",I357=""),"",IF(I357=0,"",G357/I357-1))</f>
        <v/>
      </c>
      <c r="M357" s="10" t="str">
        <f aca="false">IF(B357="","",IF(COUNTIFS($A$9:A357,A357,$B$9:B357,B357)&gt;1,"Hold: duplicate invoice",IF(I357="","Hold: no PO line",IF(J357=0,"Hold: no GRN",IF(K357&gt;J357*(1+Settings!$C$5)+0.0001,"Hold: billed qty above GRN",IF(L357&gt;Settings!$C$6+0.000001,"Hold: rate above PO",IF(L357&lt;-0.000001,"Clear to pay (rate below PO)","Clear to pay")))))))</f>
        <v/>
      </c>
    </row>
    <row r="358" customFormat="false" ht="15" hidden="false" customHeight="false" outlineLevel="0" collapsed="false">
      <c r="A358" s="8"/>
      <c r="B358" s="8"/>
      <c r="C358" s="21"/>
      <c r="D358" s="8"/>
      <c r="E358" s="8"/>
      <c r="F358" s="19"/>
      <c r="G358" s="19"/>
      <c r="H358" s="20" t="str">
        <f aca="false">IF(B358="","",F358*G358)</f>
        <v/>
      </c>
      <c r="I358" s="22" t="str">
        <f aca="false">IF(B358="","",IF(COUNTIFS(PO!$A$9:$A$508,D358,PO!$B$9:$B$508,E358)=0,"",SUMIFS(PO!$E$9:$E$508,PO!$A$9:$A$508,D358,PO!$B$9:$B$508,E358)/COUNTIFS(PO!$A$9:$A$508,D358,PO!$B$9:$B$508,E358)))</f>
        <v/>
      </c>
      <c r="J358" s="22" t="str">
        <f aca="false">IF(B358="","",SUMIFS(GRN!$E$9:$E$508,GRN!$C$9:$C$508,D358,GRN!$D$9:$D$508,E358))</f>
        <v/>
      </c>
      <c r="K358" s="23" t="str">
        <f aca="false">IF(B358="","",SUMIFS($F$9:F358,$D$9:D358,D358,$E$9:E358,E358))</f>
        <v/>
      </c>
      <c r="L358" s="24" t="str">
        <f aca="false">IF(OR(B358="",I358=""),"",IF(I358=0,"",G358/I358-1))</f>
        <v/>
      </c>
      <c r="M358" s="10" t="str">
        <f aca="false">IF(B358="","",IF(COUNTIFS($A$9:A358,A358,$B$9:B358,B358)&gt;1,"Hold: duplicate invoice",IF(I358="","Hold: no PO line",IF(J358=0,"Hold: no GRN",IF(K358&gt;J358*(1+Settings!$C$5)+0.0001,"Hold: billed qty above GRN",IF(L358&gt;Settings!$C$6+0.000001,"Hold: rate above PO",IF(L358&lt;-0.000001,"Clear to pay (rate below PO)","Clear to pay")))))))</f>
        <v/>
      </c>
    </row>
    <row r="359" customFormat="false" ht="15" hidden="false" customHeight="false" outlineLevel="0" collapsed="false">
      <c r="A359" s="8"/>
      <c r="B359" s="8"/>
      <c r="C359" s="21"/>
      <c r="D359" s="8"/>
      <c r="E359" s="8"/>
      <c r="F359" s="19"/>
      <c r="G359" s="19"/>
      <c r="H359" s="20" t="str">
        <f aca="false">IF(B359="","",F359*G359)</f>
        <v/>
      </c>
      <c r="I359" s="22" t="str">
        <f aca="false">IF(B359="","",IF(COUNTIFS(PO!$A$9:$A$508,D359,PO!$B$9:$B$508,E359)=0,"",SUMIFS(PO!$E$9:$E$508,PO!$A$9:$A$508,D359,PO!$B$9:$B$508,E359)/COUNTIFS(PO!$A$9:$A$508,D359,PO!$B$9:$B$508,E359)))</f>
        <v/>
      </c>
      <c r="J359" s="22" t="str">
        <f aca="false">IF(B359="","",SUMIFS(GRN!$E$9:$E$508,GRN!$C$9:$C$508,D359,GRN!$D$9:$D$508,E359))</f>
        <v/>
      </c>
      <c r="K359" s="23" t="str">
        <f aca="false">IF(B359="","",SUMIFS($F$9:F359,$D$9:D359,D359,$E$9:E359,E359))</f>
        <v/>
      </c>
      <c r="L359" s="24" t="str">
        <f aca="false">IF(OR(B359="",I359=""),"",IF(I359=0,"",G359/I359-1))</f>
        <v/>
      </c>
      <c r="M359" s="10" t="str">
        <f aca="false">IF(B359="","",IF(COUNTIFS($A$9:A359,A359,$B$9:B359,B359)&gt;1,"Hold: duplicate invoice",IF(I359="","Hold: no PO line",IF(J359=0,"Hold: no GRN",IF(K359&gt;J359*(1+Settings!$C$5)+0.0001,"Hold: billed qty above GRN",IF(L359&gt;Settings!$C$6+0.000001,"Hold: rate above PO",IF(L359&lt;-0.000001,"Clear to pay (rate below PO)","Clear to pay")))))))</f>
        <v/>
      </c>
    </row>
    <row r="360" customFormat="false" ht="15" hidden="false" customHeight="false" outlineLevel="0" collapsed="false">
      <c r="A360" s="8"/>
      <c r="B360" s="8"/>
      <c r="C360" s="21"/>
      <c r="D360" s="8"/>
      <c r="E360" s="8"/>
      <c r="F360" s="19"/>
      <c r="G360" s="19"/>
      <c r="H360" s="20" t="str">
        <f aca="false">IF(B360="","",F360*G360)</f>
        <v/>
      </c>
      <c r="I360" s="22" t="str">
        <f aca="false">IF(B360="","",IF(COUNTIFS(PO!$A$9:$A$508,D360,PO!$B$9:$B$508,E360)=0,"",SUMIFS(PO!$E$9:$E$508,PO!$A$9:$A$508,D360,PO!$B$9:$B$508,E360)/COUNTIFS(PO!$A$9:$A$508,D360,PO!$B$9:$B$508,E360)))</f>
        <v/>
      </c>
      <c r="J360" s="22" t="str">
        <f aca="false">IF(B360="","",SUMIFS(GRN!$E$9:$E$508,GRN!$C$9:$C$508,D360,GRN!$D$9:$D$508,E360))</f>
        <v/>
      </c>
      <c r="K360" s="23" t="str">
        <f aca="false">IF(B360="","",SUMIFS($F$9:F360,$D$9:D360,D360,$E$9:E360,E360))</f>
        <v/>
      </c>
      <c r="L360" s="24" t="str">
        <f aca="false">IF(OR(B360="",I360=""),"",IF(I360=0,"",G360/I360-1))</f>
        <v/>
      </c>
      <c r="M360" s="10" t="str">
        <f aca="false">IF(B360="","",IF(COUNTIFS($A$9:A360,A360,$B$9:B360,B360)&gt;1,"Hold: duplicate invoice",IF(I360="","Hold: no PO line",IF(J360=0,"Hold: no GRN",IF(K360&gt;J360*(1+Settings!$C$5)+0.0001,"Hold: billed qty above GRN",IF(L360&gt;Settings!$C$6+0.000001,"Hold: rate above PO",IF(L360&lt;-0.000001,"Clear to pay (rate below PO)","Clear to pay")))))))</f>
        <v/>
      </c>
    </row>
    <row r="361" customFormat="false" ht="15" hidden="false" customHeight="false" outlineLevel="0" collapsed="false">
      <c r="A361" s="8"/>
      <c r="B361" s="8"/>
      <c r="C361" s="21"/>
      <c r="D361" s="8"/>
      <c r="E361" s="8"/>
      <c r="F361" s="19"/>
      <c r="G361" s="19"/>
      <c r="H361" s="20" t="str">
        <f aca="false">IF(B361="","",F361*G361)</f>
        <v/>
      </c>
      <c r="I361" s="22" t="str">
        <f aca="false">IF(B361="","",IF(COUNTIFS(PO!$A$9:$A$508,D361,PO!$B$9:$B$508,E361)=0,"",SUMIFS(PO!$E$9:$E$508,PO!$A$9:$A$508,D361,PO!$B$9:$B$508,E361)/COUNTIFS(PO!$A$9:$A$508,D361,PO!$B$9:$B$508,E361)))</f>
        <v/>
      </c>
      <c r="J361" s="22" t="str">
        <f aca="false">IF(B361="","",SUMIFS(GRN!$E$9:$E$508,GRN!$C$9:$C$508,D361,GRN!$D$9:$D$508,E361))</f>
        <v/>
      </c>
      <c r="K361" s="23" t="str">
        <f aca="false">IF(B361="","",SUMIFS($F$9:F361,$D$9:D361,D361,$E$9:E361,E361))</f>
        <v/>
      </c>
      <c r="L361" s="24" t="str">
        <f aca="false">IF(OR(B361="",I361=""),"",IF(I361=0,"",G361/I361-1))</f>
        <v/>
      </c>
      <c r="M361" s="10" t="str">
        <f aca="false">IF(B361="","",IF(COUNTIFS($A$9:A361,A361,$B$9:B361,B361)&gt;1,"Hold: duplicate invoice",IF(I361="","Hold: no PO line",IF(J361=0,"Hold: no GRN",IF(K361&gt;J361*(1+Settings!$C$5)+0.0001,"Hold: billed qty above GRN",IF(L361&gt;Settings!$C$6+0.000001,"Hold: rate above PO",IF(L361&lt;-0.000001,"Clear to pay (rate below PO)","Clear to pay")))))))</f>
        <v/>
      </c>
    </row>
    <row r="362" customFormat="false" ht="15" hidden="false" customHeight="false" outlineLevel="0" collapsed="false">
      <c r="A362" s="8"/>
      <c r="B362" s="8"/>
      <c r="C362" s="21"/>
      <c r="D362" s="8"/>
      <c r="E362" s="8"/>
      <c r="F362" s="19"/>
      <c r="G362" s="19"/>
      <c r="H362" s="20" t="str">
        <f aca="false">IF(B362="","",F362*G362)</f>
        <v/>
      </c>
      <c r="I362" s="22" t="str">
        <f aca="false">IF(B362="","",IF(COUNTIFS(PO!$A$9:$A$508,D362,PO!$B$9:$B$508,E362)=0,"",SUMIFS(PO!$E$9:$E$508,PO!$A$9:$A$508,D362,PO!$B$9:$B$508,E362)/COUNTIFS(PO!$A$9:$A$508,D362,PO!$B$9:$B$508,E362)))</f>
        <v/>
      </c>
      <c r="J362" s="22" t="str">
        <f aca="false">IF(B362="","",SUMIFS(GRN!$E$9:$E$508,GRN!$C$9:$C$508,D362,GRN!$D$9:$D$508,E362))</f>
        <v/>
      </c>
      <c r="K362" s="23" t="str">
        <f aca="false">IF(B362="","",SUMIFS($F$9:F362,$D$9:D362,D362,$E$9:E362,E362))</f>
        <v/>
      </c>
      <c r="L362" s="24" t="str">
        <f aca="false">IF(OR(B362="",I362=""),"",IF(I362=0,"",G362/I362-1))</f>
        <v/>
      </c>
      <c r="M362" s="10" t="str">
        <f aca="false">IF(B362="","",IF(COUNTIFS($A$9:A362,A362,$B$9:B362,B362)&gt;1,"Hold: duplicate invoice",IF(I362="","Hold: no PO line",IF(J362=0,"Hold: no GRN",IF(K362&gt;J362*(1+Settings!$C$5)+0.0001,"Hold: billed qty above GRN",IF(L362&gt;Settings!$C$6+0.000001,"Hold: rate above PO",IF(L362&lt;-0.000001,"Clear to pay (rate below PO)","Clear to pay")))))))</f>
        <v/>
      </c>
    </row>
    <row r="363" customFormat="false" ht="15" hidden="false" customHeight="false" outlineLevel="0" collapsed="false">
      <c r="A363" s="8"/>
      <c r="B363" s="8"/>
      <c r="C363" s="21"/>
      <c r="D363" s="8"/>
      <c r="E363" s="8"/>
      <c r="F363" s="19"/>
      <c r="G363" s="19"/>
      <c r="H363" s="20" t="str">
        <f aca="false">IF(B363="","",F363*G363)</f>
        <v/>
      </c>
      <c r="I363" s="22" t="str">
        <f aca="false">IF(B363="","",IF(COUNTIFS(PO!$A$9:$A$508,D363,PO!$B$9:$B$508,E363)=0,"",SUMIFS(PO!$E$9:$E$508,PO!$A$9:$A$508,D363,PO!$B$9:$B$508,E363)/COUNTIFS(PO!$A$9:$A$508,D363,PO!$B$9:$B$508,E363)))</f>
        <v/>
      </c>
      <c r="J363" s="22" t="str">
        <f aca="false">IF(B363="","",SUMIFS(GRN!$E$9:$E$508,GRN!$C$9:$C$508,D363,GRN!$D$9:$D$508,E363))</f>
        <v/>
      </c>
      <c r="K363" s="23" t="str">
        <f aca="false">IF(B363="","",SUMIFS($F$9:F363,$D$9:D363,D363,$E$9:E363,E363))</f>
        <v/>
      </c>
      <c r="L363" s="24" t="str">
        <f aca="false">IF(OR(B363="",I363=""),"",IF(I363=0,"",G363/I363-1))</f>
        <v/>
      </c>
      <c r="M363" s="10" t="str">
        <f aca="false">IF(B363="","",IF(COUNTIFS($A$9:A363,A363,$B$9:B363,B363)&gt;1,"Hold: duplicate invoice",IF(I363="","Hold: no PO line",IF(J363=0,"Hold: no GRN",IF(K363&gt;J363*(1+Settings!$C$5)+0.0001,"Hold: billed qty above GRN",IF(L363&gt;Settings!$C$6+0.000001,"Hold: rate above PO",IF(L363&lt;-0.000001,"Clear to pay (rate below PO)","Clear to pay")))))))</f>
        <v/>
      </c>
    </row>
    <row r="364" customFormat="false" ht="15" hidden="false" customHeight="false" outlineLevel="0" collapsed="false">
      <c r="A364" s="8"/>
      <c r="B364" s="8"/>
      <c r="C364" s="21"/>
      <c r="D364" s="8"/>
      <c r="E364" s="8"/>
      <c r="F364" s="19"/>
      <c r="G364" s="19"/>
      <c r="H364" s="20" t="str">
        <f aca="false">IF(B364="","",F364*G364)</f>
        <v/>
      </c>
      <c r="I364" s="22" t="str">
        <f aca="false">IF(B364="","",IF(COUNTIFS(PO!$A$9:$A$508,D364,PO!$B$9:$B$508,E364)=0,"",SUMIFS(PO!$E$9:$E$508,PO!$A$9:$A$508,D364,PO!$B$9:$B$508,E364)/COUNTIFS(PO!$A$9:$A$508,D364,PO!$B$9:$B$508,E364)))</f>
        <v/>
      </c>
      <c r="J364" s="22" t="str">
        <f aca="false">IF(B364="","",SUMIFS(GRN!$E$9:$E$508,GRN!$C$9:$C$508,D364,GRN!$D$9:$D$508,E364))</f>
        <v/>
      </c>
      <c r="K364" s="23" t="str">
        <f aca="false">IF(B364="","",SUMIFS($F$9:F364,$D$9:D364,D364,$E$9:E364,E364))</f>
        <v/>
      </c>
      <c r="L364" s="24" t="str">
        <f aca="false">IF(OR(B364="",I364=""),"",IF(I364=0,"",G364/I364-1))</f>
        <v/>
      </c>
      <c r="M364" s="10" t="str">
        <f aca="false">IF(B364="","",IF(COUNTIFS($A$9:A364,A364,$B$9:B364,B364)&gt;1,"Hold: duplicate invoice",IF(I364="","Hold: no PO line",IF(J364=0,"Hold: no GRN",IF(K364&gt;J364*(1+Settings!$C$5)+0.0001,"Hold: billed qty above GRN",IF(L364&gt;Settings!$C$6+0.000001,"Hold: rate above PO",IF(L364&lt;-0.000001,"Clear to pay (rate below PO)","Clear to pay")))))))</f>
        <v/>
      </c>
    </row>
    <row r="365" customFormat="false" ht="15" hidden="false" customHeight="false" outlineLevel="0" collapsed="false">
      <c r="A365" s="8"/>
      <c r="B365" s="8"/>
      <c r="C365" s="21"/>
      <c r="D365" s="8"/>
      <c r="E365" s="8"/>
      <c r="F365" s="19"/>
      <c r="G365" s="19"/>
      <c r="H365" s="20" t="str">
        <f aca="false">IF(B365="","",F365*G365)</f>
        <v/>
      </c>
      <c r="I365" s="22" t="str">
        <f aca="false">IF(B365="","",IF(COUNTIFS(PO!$A$9:$A$508,D365,PO!$B$9:$B$508,E365)=0,"",SUMIFS(PO!$E$9:$E$508,PO!$A$9:$A$508,D365,PO!$B$9:$B$508,E365)/COUNTIFS(PO!$A$9:$A$508,D365,PO!$B$9:$B$508,E365)))</f>
        <v/>
      </c>
      <c r="J365" s="22" t="str">
        <f aca="false">IF(B365="","",SUMIFS(GRN!$E$9:$E$508,GRN!$C$9:$C$508,D365,GRN!$D$9:$D$508,E365))</f>
        <v/>
      </c>
      <c r="K365" s="23" t="str">
        <f aca="false">IF(B365="","",SUMIFS($F$9:F365,$D$9:D365,D365,$E$9:E365,E365))</f>
        <v/>
      </c>
      <c r="L365" s="24" t="str">
        <f aca="false">IF(OR(B365="",I365=""),"",IF(I365=0,"",G365/I365-1))</f>
        <v/>
      </c>
      <c r="M365" s="10" t="str">
        <f aca="false">IF(B365="","",IF(COUNTIFS($A$9:A365,A365,$B$9:B365,B365)&gt;1,"Hold: duplicate invoice",IF(I365="","Hold: no PO line",IF(J365=0,"Hold: no GRN",IF(K365&gt;J365*(1+Settings!$C$5)+0.0001,"Hold: billed qty above GRN",IF(L365&gt;Settings!$C$6+0.000001,"Hold: rate above PO",IF(L365&lt;-0.000001,"Clear to pay (rate below PO)","Clear to pay")))))))</f>
        <v/>
      </c>
    </row>
    <row r="366" customFormat="false" ht="15" hidden="false" customHeight="false" outlineLevel="0" collapsed="false">
      <c r="A366" s="8"/>
      <c r="B366" s="8"/>
      <c r="C366" s="21"/>
      <c r="D366" s="8"/>
      <c r="E366" s="8"/>
      <c r="F366" s="19"/>
      <c r="G366" s="19"/>
      <c r="H366" s="20" t="str">
        <f aca="false">IF(B366="","",F366*G366)</f>
        <v/>
      </c>
      <c r="I366" s="22" t="str">
        <f aca="false">IF(B366="","",IF(COUNTIFS(PO!$A$9:$A$508,D366,PO!$B$9:$B$508,E366)=0,"",SUMIFS(PO!$E$9:$E$508,PO!$A$9:$A$508,D366,PO!$B$9:$B$508,E366)/COUNTIFS(PO!$A$9:$A$508,D366,PO!$B$9:$B$508,E366)))</f>
        <v/>
      </c>
      <c r="J366" s="22" t="str">
        <f aca="false">IF(B366="","",SUMIFS(GRN!$E$9:$E$508,GRN!$C$9:$C$508,D366,GRN!$D$9:$D$508,E366))</f>
        <v/>
      </c>
      <c r="K366" s="23" t="str">
        <f aca="false">IF(B366="","",SUMIFS($F$9:F366,$D$9:D366,D366,$E$9:E366,E366))</f>
        <v/>
      </c>
      <c r="L366" s="24" t="str">
        <f aca="false">IF(OR(B366="",I366=""),"",IF(I366=0,"",G366/I366-1))</f>
        <v/>
      </c>
      <c r="M366" s="10" t="str">
        <f aca="false">IF(B366="","",IF(COUNTIFS($A$9:A366,A366,$B$9:B366,B366)&gt;1,"Hold: duplicate invoice",IF(I366="","Hold: no PO line",IF(J366=0,"Hold: no GRN",IF(K366&gt;J366*(1+Settings!$C$5)+0.0001,"Hold: billed qty above GRN",IF(L366&gt;Settings!$C$6+0.000001,"Hold: rate above PO",IF(L366&lt;-0.000001,"Clear to pay (rate below PO)","Clear to pay")))))))</f>
        <v/>
      </c>
    </row>
    <row r="367" customFormat="false" ht="15" hidden="false" customHeight="false" outlineLevel="0" collapsed="false">
      <c r="A367" s="8"/>
      <c r="B367" s="8"/>
      <c r="C367" s="21"/>
      <c r="D367" s="8"/>
      <c r="E367" s="8"/>
      <c r="F367" s="19"/>
      <c r="G367" s="19"/>
      <c r="H367" s="20" t="str">
        <f aca="false">IF(B367="","",F367*G367)</f>
        <v/>
      </c>
      <c r="I367" s="22" t="str">
        <f aca="false">IF(B367="","",IF(COUNTIFS(PO!$A$9:$A$508,D367,PO!$B$9:$B$508,E367)=0,"",SUMIFS(PO!$E$9:$E$508,PO!$A$9:$A$508,D367,PO!$B$9:$B$508,E367)/COUNTIFS(PO!$A$9:$A$508,D367,PO!$B$9:$B$508,E367)))</f>
        <v/>
      </c>
      <c r="J367" s="22" t="str">
        <f aca="false">IF(B367="","",SUMIFS(GRN!$E$9:$E$508,GRN!$C$9:$C$508,D367,GRN!$D$9:$D$508,E367))</f>
        <v/>
      </c>
      <c r="K367" s="23" t="str">
        <f aca="false">IF(B367="","",SUMIFS($F$9:F367,$D$9:D367,D367,$E$9:E367,E367))</f>
        <v/>
      </c>
      <c r="L367" s="24" t="str">
        <f aca="false">IF(OR(B367="",I367=""),"",IF(I367=0,"",G367/I367-1))</f>
        <v/>
      </c>
      <c r="M367" s="10" t="str">
        <f aca="false">IF(B367="","",IF(COUNTIFS($A$9:A367,A367,$B$9:B367,B367)&gt;1,"Hold: duplicate invoice",IF(I367="","Hold: no PO line",IF(J367=0,"Hold: no GRN",IF(K367&gt;J367*(1+Settings!$C$5)+0.0001,"Hold: billed qty above GRN",IF(L367&gt;Settings!$C$6+0.000001,"Hold: rate above PO",IF(L367&lt;-0.000001,"Clear to pay (rate below PO)","Clear to pay")))))))</f>
        <v/>
      </c>
    </row>
    <row r="368" customFormat="false" ht="15" hidden="false" customHeight="false" outlineLevel="0" collapsed="false">
      <c r="A368" s="8"/>
      <c r="B368" s="8"/>
      <c r="C368" s="21"/>
      <c r="D368" s="8"/>
      <c r="E368" s="8"/>
      <c r="F368" s="19"/>
      <c r="G368" s="19"/>
      <c r="H368" s="20" t="str">
        <f aca="false">IF(B368="","",F368*G368)</f>
        <v/>
      </c>
      <c r="I368" s="22" t="str">
        <f aca="false">IF(B368="","",IF(COUNTIFS(PO!$A$9:$A$508,D368,PO!$B$9:$B$508,E368)=0,"",SUMIFS(PO!$E$9:$E$508,PO!$A$9:$A$508,D368,PO!$B$9:$B$508,E368)/COUNTIFS(PO!$A$9:$A$508,D368,PO!$B$9:$B$508,E368)))</f>
        <v/>
      </c>
      <c r="J368" s="22" t="str">
        <f aca="false">IF(B368="","",SUMIFS(GRN!$E$9:$E$508,GRN!$C$9:$C$508,D368,GRN!$D$9:$D$508,E368))</f>
        <v/>
      </c>
      <c r="K368" s="23" t="str">
        <f aca="false">IF(B368="","",SUMIFS($F$9:F368,$D$9:D368,D368,$E$9:E368,E368))</f>
        <v/>
      </c>
      <c r="L368" s="24" t="str">
        <f aca="false">IF(OR(B368="",I368=""),"",IF(I368=0,"",G368/I368-1))</f>
        <v/>
      </c>
      <c r="M368" s="10" t="str">
        <f aca="false">IF(B368="","",IF(COUNTIFS($A$9:A368,A368,$B$9:B368,B368)&gt;1,"Hold: duplicate invoice",IF(I368="","Hold: no PO line",IF(J368=0,"Hold: no GRN",IF(K368&gt;J368*(1+Settings!$C$5)+0.0001,"Hold: billed qty above GRN",IF(L368&gt;Settings!$C$6+0.000001,"Hold: rate above PO",IF(L368&lt;-0.000001,"Clear to pay (rate below PO)","Clear to pay")))))))</f>
        <v/>
      </c>
    </row>
    <row r="369" customFormat="false" ht="15" hidden="false" customHeight="false" outlineLevel="0" collapsed="false">
      <c r="A369" s="8"/>
      <c r="B369" s="8"/>
      <c r="C369" s="21"/>
      <c r="D369" s="8"/>
      <c r="E369" s="8"/>
      <c r="F369" s="19"/>
      <c r="G369" s="19"/>
      <c r="H369" s="20" t="str">
        <f aca="false">IF(B369="","",F369*G369)</f>
        <v/>
      </c>
      <c r="I369" s="22" t="str">
        <f aca="false">IF(B369="","",IF(COUNTIFS(PO!$A$9:$A$508,D369,PO!$B$9:$B$508,E369)=0,"",SUMIFS(PO!$E$9:$E$508,PO!$A$9:$A$508,D369,PO!$B$9:$B$508,E369)/COUNTIFS(PO!$A$9:$A$508,D369,PO!$B$9:$B$508,E369)))</f>
        <v/>
      </c>
      <c r="J369" s="22" t="str">
        <f aca="false">IF(B369="","",SUMIFS(GRN!$E$9:$E$508,GRN!$C$9:$C$508,D369,GRN!$D$9:$D$508,E369))</f>
        <v/>
      </c>
      <c r="K369" s="23" t="str">
        <f aca="false">IF(B369="","",SUMIFS($F$9:F369,$D$9:D369,D369,$E$9:E369,E369))</f>
        <v/>
      </c>
      <c r="L369" s="24" t="str">
        <f aca="false">IF(OR(B369="",I369=""),"",IF(I369=0,"",G369/I369-1))</f>
        <v/>
      </c>
      <c r="M369" s="10" t="str">
        <f aca="false">IF(B369="","",IF(COUNTIFS($A$9:A369,A369,$B$9:B369,B369)&gt;1,"Hold: duplicate invoice",IF(I369="","Hold: no PO line",IF(J369=0,"Hold: no GRN",IF(K369&gt;J369*(1+Settings!$C$5)+0.0001,"Hold: billed qty above GRN",IF(L369&gt;Settings!$C$6+0.000001,"Hold: rate above PO",IF(L369&lt;-0.000001,"Clear to pay (rate below PO)","Clear to pay")))))))</f>
        <v/>
      </c>
    </row>
    <row r="370" customFormat="false" ht="15" hidden="false" customHeight="false" outlineLevel="0" collapsed="false">
      <c r="A370" s="8"/>
      <c r="B370" s="8"/>
      <c r="C370" s="21"/>
      <c r="D370" s="8"/>
      <c r="E370" s="8"/>
      <c r="F370" s="19"/>
      <c r="G370" s="19"/>
      <c r="H370" s="20" t="str">
        <f aca="false">IF(B370="","",F370*G370)</f>
        <v/>
      </c>
      <c r="I370" s="22" t="str">
        <f aca="false">IF(B370="","",IF(COUNTIFS(PO!$A$9:$A$508,D370,PO!$B$9:$B$508,E370)=0,"",SUMIFS(PO!$E$9:$E$508,PO!$A$9:$A$508,D370,PO!$B$9:$B$508,E370)/COUNTIFS(PO!$A$9:$A$508,D370,PO!$B$9:$B$508,E370)))</f>
        <v/>
      </c>
      <c r="J370" s="22" t="str">
        <f aca="false">IF(B370="","",SUMIFS(GRN!$E$9:$E$508,GRN!$C$9:$C$508,D370,GRN!$D$9:$D$508,E370))</f>
        <v/>
      </c>
      <c r="K370" s="23" t="str">
        <f aca="false">IF(B370="","",SUMIFS($F$9:F370,$D$9:D370,D370,$E$9:E370,E370))</f>
        <v/>
      </c>
      <c r="L370" s="24" t="str">
        <f aca="false">IF(OR(B370="",I370=""),"",IF(I370=0,"",G370/I370-1))</f>
        <v/>
      </c>
      <c r="M370" s="10" t="str">
        <f aca="false">IF(B370="","",IF(COUNTIFS($A$9:A370,A370,$B$9:B370,B370)&gt;1,"Hold: duplicate invoice",IF(I370="","Hold: no PO line",IF(J370=0,"Hold: no GRN",IF(K370&gt;J370*(1+Settings!$C$5)+0.0001,"Hold: billed qty above GRN",IF(L370&gt;Settings!$C$6+0.000001,"Hold: rate above PO",IF(L370&lt;-0.000001,"Clear to pay (rate below PO)","Clear to pay")))))))</f>
        <v/>
      </c>
    </row>
    <row r="371" customFormat="false" ht="15" hidden="false" customHeight="false" outlineLevel="0" collapsed="false">
      <c r="A371" s="8"/>
      <c r="B371" s="8"/>
      <c r="C371" s="21"/>
      <c r="D371" s="8"/>
      <c r="E371" s="8"/>
      <c r="F371" s="19"/>
      <c r="G371" s="19"/>
      <c r="H371" s="20" t="str">
        <f aca="false">IF(B371="","",F371*G371)</f>
        <v/>
      </c>
      <c r="I371" s="22" t="str">
        <f aca="false">IF(B371="","",IF(COUNTIFS(PO!$A$9:$A$508,D371,PO!$B$9:$B$508,E371)=0,"",SUMIFS(PO!$E$9:$E$508,PO!$A$9:$A$508,D371,PO!$B$9:$B$508,E371)/COUNTIFS(PO!$A$9:$A$508,D371,PO!$B$9:$B$508,E371)))</f>
        <v/>
      </c>
      <c r="J371" s="22" t="str">
        <f aca="false">IF(B371="","",SUMIFS(GRN!$E$9:$E$508,GRN!$C$9:$C$508,D371,GRN!$D$9:$D$508,E371))</f>
        <v/>
      </c>
      <c r="K371" s="23" t="str">
        <f aca="false">IF(B371="","",SUMIFS($F$9:F371,$D$9:D371,D371,$E$9:E371,E371))</f>
        <v/>
      </c>
      <c r="L371" s="24" t="str">
        <f aca="false">IF(OR(B371="",I371=""),"",IF(I371=0,"",G371/I371-1))</f>
        <v/>
      </c>
      <c r="M371" s="10" t="str">
        <f aca="false">IF(B371="","",IF(COUNTIFS($A$9:A371,A371,$B$9:B371,B371)&gt;1,"Hold: duplicate invoice",IF(I371="","Hold: no PO line",IF(J371=0,"Hold: no GRN",IF(K371&gt;J371*(1+Settings!$C$5)+0.0001,"Hold: billed qty above GRN",IF(L371&gt;Settings!$C$6+0.000001,"Hold: rate above PO",IF(L371&lt;-0.000001,"Clear to pay (rate below PO)","Clear to pay")))))))</f>
        <v/>
      </c>
    </row>
    <row r="372" customFormat="false" ht="15" hidden="false" customHeight="false" outlineLevel="0" collapsed="false">
      <c r="A372" s="8"/>
      <c r="B372" s="8"/>
      <c r="C372" s="21"/>
      <c r="D372" s="8"/>
      <c r="E372" s="8"/>
      <c r="F372" s="19"/>
      <c r="G372" s="19"/>
      <c r="H372" s="20" t="str">
        <f aca="false">IF(B372="","",F372*G372)</f>
        <v/>
      </c>
      <c r="I372" s="22" t="str">
        <f aca="false">IF(B372="","",IF(COUNTIFS(PO!$A$9:$A$508,D372,PO!$B$9:$B$508,E372)=0,"",SUMIFS(PO!$E$9:$E$508,PO!$A$9:$A$508,D372,PO!$B$9:$B$508,E372)/COUNTIFS(PO!$A$9:$A$508,D372,PO!$B$9:$B$508,E372)))</f>
        <v/>
      </c>
      <c r="J372" s="22" t="str">
        <f aca="false">IF(B372="","",SUMIFS(GRN!$E$9:$E$508,GRN!$C$9:$C$508,D372,GRN!$D$9:$D$508,E372))</f>
        <v/>
      </c>
      <c r="K372" s="23" t="str">
        <f aca="false">IF(B372="","",SUMIFS($F$9:F372,$D$9:D372,D372,$E$9:E372,E372))</f>
        <v/>
      </c>
      <c r="L372" s="24" t="str">
        <f aca="false">IF(OR(B372="",I372=""),"",IF(I372=0,"",G372/I372-1))</f>
        <v/>
      </c>
      <c r="M372" s="10" t="str">
        <f aca="false">IF(B372="","",IF(COUNTIFS($A$9:A372,A372,$B$9:B372,B372)&gt;1,"Hold: duplicate invoice",IF(I372="","Hold: no PO line",IF(J372=0,"Hold: no GRN",IF(K372&gt;J372*(1+Settings!$C$5)+0.0001,"Hold: billed qty above GRN",IF(L372&gt;Settings!$C$6+0.000001,"Hold: rate above PO",IF(L372&lt;-0.000001,"Clear to pay (rate below PO)","Clear to pay")))))))</f>
        <v/>
      </c>
    </row>
    <row r="373" customFormat="false" ht="15" hidden="false" customHeight="false" outlineLevel="0" collapsed="false">
      <c r="A373" s="8"/>
      <c r="B373" s="8"/>
      <c r="C373" s="21"/>
      <c r="D373" s="8"/>
      <c r="E373" s="8"/>
      <c r="F373" s="19"/>
      <c r="G373" s="19"/>
      <c r="H373" s="20" t="str">
        <f aca="false">IF(B373="","",F373*G373)</f>
        <v/>
      </c>
      <c r="I373" s="22" t="str">
        <f aca="false">IF(B373="","",IF(COUNTIFS(PO!$A$9:$A$508,D373,PO!$B$9:$B$508,E373)=0,"",SUMIFS(PO!$E$9:$E$508,PO!$A$9:$A$508,D373,PO!$B$9:$B$508,E373)/COUNTIFS(PO!$A$9:$A$508,D373,PO!$B$9:$B$508,E373)))</f>
        <v/>
      </c>
      <c r="J373" s="22" t="str">
        <f aca="false">IF(B373="","",SUMIFS(GRN!$E$9:$E$508,GRN!$C$9:$C$508,D373,GRN!$D$9:$D$508,E373))</f>
        <v/>
      </c>
      <c r="K373" s="23" t="str">
        <f aca="false">IF(B373="","",SUMIFS($F$9:F373,$D$9:D373,D373,$E$9:E373,E373))</f>
        <v/>
      </c>
      <c r="L373" s="24" t="str">
        <f aca="false">IF(OR(B373="",I373=""),"",IF(I373=0,"",G373/I373-1))</f>
        <v/>
      </c>
      <c r="M373" s="10" t="str">
        <f aca="false">IF(B373="","",IF(COUNTIFS($A$9:A373,A373,$B$9:B373,B373)&gt;1,"Hold: duplicate invoice",IF(I373="","Hold: no PO line",IF(J373=0,"Hold: no GRN",IF(K373&gt;J373*(1+Settings!$C$5)+0.0001,"Hold: billed qty above GRN",IF(L373&gt;Settings!$C$6+0.000001,"Hold: rate above PO",IF(L373&lt;-0.000001,"Clear to pay (rate below PO)","Clear to pay")))))))</f>
        <v/>
      </c>
    </row>
    <row r="374" customFormat="false" ht="15" hidden="false" customHeight="false" outlineLevel="0" collapsed="false">
      <c r="A374" s="8"/>
      <c r="B374" s="8"/>
      <c r="C374" s="21"/>
      <c r="D374" s="8"/>
      <c r="E374" s="8"/>
      <c r="F374" s="19"/>
      <c r="G374" s="19"/>
      <c r="H374" s="20" t="str">
        <f aca="false">IF(B374="","",F374*G374)</f>
        <v/>
      </c>
      <c r="I374" s="22" t="str">
        <f aca="false">IF(B374="","",IF(COUNTIFS(PO!$A$9:$A$508,D374,PO!$B$9:$B$508,E374)=0,"",SUMIFS(PO!$E$9:$E$508,PO!$A$9:$A$508,D374,PO!$B$9:$B$508,E374)/COUNTIFS(PO!$A$9:$A$508,D374,PO!$B$9:$B$508,E374)))</f>
        <v/>
      </c>
      <c r="J374" s="22" t="str">
        <f aca="false">IF(B374="","",SUMIFS(GRN!$E$9:$E$508,GRN!$C$9:$C$508,D374,GRN!$D$9:$D$508,E374))</f>
        <v/>
      </c>
      <c r="K374" s="23" t="str">
        <f aca="false">IF(B374="","",SUMIFS($F$9:F374,$D$9:D374,D374,$E$9:E374,E374))</f>
        <v/>
      </c>
      <c r="L374" s="24" t="str">
        <f aca="false">IF(OR(B374="",I374=""),"",IF(I374=0,"",G374/I374-1))</f>
        <v/>
      </c>
      <c r="M374" s="10" t="str">
        <f aca="false">IF(B374="","",IF(COUNTIFS($A$9:A374,A374,$B$9:B374,B374)&gt;1,"Hold: duplicate invoice",IF(I374="","Hold: no PO line",IF(J374=0,"Hold: no GRN",IF(K374&gt;J374*(1+Settings!$C$5)+0.0001,"Hold: billed qty above GRN",IF(L374&gt;Settings!$C$6+0.000001,"Hold: rate above PO",IF(L374&lt;-0.000001,"Clear to pay (rate below PO)","Clear to pay")))))))</f>
        <v/>
      </c>
    </row>
    <row r="375" customFormat="false" ht="15" hidden="false" customHeight="false" outlineLevel="0" collapsed="false">
      <c r="A375" s="8"/>
      <c r="B375" s="8"/>
      <c r="C375" s="21"/>
      <c r="D375" s="8"/>
      <c r="E375" s="8"/>
      <c r="F375" s="19"/>
      <c r="G375" s="19"/>
      <c r="H375" s="20" t="str">
        <f aca="false">IF(B375="","",F375*G375)</f>
        <v/>
      </c>
      <c r="I375" s="22" t="str">
        <f aca="false">IF(B375="","",IF(COUNTIFS(PO!$A$9:$A$508,D375,PO!$B$9:$B$508,E375)=0,"",SUMIFS(PO!$E$9:$E$508,PO!$A$9:$A$508,D375,PO!$B$9:$B$508,E375)/COUNTIFS(PO!$A$9:$A$508,D375,PO!$B$9:$B$508,E375)))</f>
        <v/>
      </c>
      <c r="J375" s="22" t="str">
        <f aca="false">IF(B375="","",SUMIFS(GRN!$E$9:$E$508,GRN!$C$9:$C$508,D375,GRN!$D$9:$D$508,E375))</f>
        <v/>
      </c>
      <c r="K375" s="23" t="str">
        <f aca="false">IF(B375="","",SUMIFS($F$9:F375,$D$9:D375,D375,$E$9:E375,E375))</f>
        <v/>
      </c>
      <c r="L375" s="24" t="str">
        <f aca="false">IF(OR(B375="",I375=""),"",IF(I375=0,"",G375/I375-1))</f>
        <v/>
      </c>
      <c r="M375" s="10" t="str">
        <f aca="false">IF(B375="","",IF(COUNTIFS($A$9:A375,A375,$B$9:B375,B375)&gt;1,"Hold: duplicate invoice",IF(I375="","Hold: no PO line",IF(J375=0,"Hold: no GRN",IF(K375&gt;J375*(1+Settings!$C$5)+0.0001,"Hold: billed qty above GRN",IF(L375&gt;Settings!$C$6+0.000001,"Hold: rate above PO",IF(L375&lt;-0.000001,"Clear to pay (rate below PO)","Clear to pay")))))))</f>
        <v/>
      </c>
    </row>
    <row r="376" customFormat="false" ht="15" hidden="false" customHeight="false" outlineLevel="0" collapsed="false">
      <c r="A376" s="8"/>
      <c r="B376" s="8"/>
      <c r="C376" s="21"/>
      <c r="D376" s="8"/>
      <c r="E376" s="8"/>
      <c r="F376" s="19"/>
      <c r="G376" s="19"/>
      <c r="H376" s="20" t="str">
        <f aca="false">IF(B376="","",F376*G376)</f>
        <v/>
      </c>
      <c r="I376" s="22" t="str">
        <f aca="false">IF(B376="","",IF(COUNTIFS(PO!$A$9:$A$508,D376,PO!$B$9:$B$508,E376)=0,"",SUMIFS(PO!$E$9:$E$508,PO!$A$9:$A$508,D376,PO!$B$9:$B$508,E376)/COUNTIFS(PO!$A$9:$A$508,D376,PO!$B$9:$B$508,E376)))</f>
        <v/>
      </c>
      <c r="J376" s="22" t="str">
        <f aca="false">IF(B376="","",SUMIFS(GRN!$E$9:$E$508,GRN!$C$9:$C$508,D376,GRN!$D$9:$D$508,E376))</f>
        <v/>
      </c>
      <c r="K376" s="23" t="str">
        <f aca="false">IF(B376="","",SUMIFS($F$9:F376,$D$9:D376,D376,$E$9:E376,E376))</f>
        <v/>
      </c>
      <c r="L376" s="24" t="str">
        <f aca="false">IF(OR(B376="",I376=""),"",IF(I376=0,"",G376/I376-1))</f>
        <v/>
      </c>
      <c r="M376" s="10" t="str">
        <f aca="false">IF(B376="","",IF(COUNTIFS($A$9:A376,A376,$B$9:B376,B376)&gt;1,"Hold: duplicate invoice",IF(I376="","Hold: no PO line",IF(J376=0,"Hold: no GRN",IF(K376&gt;J376*(1+Settings!$C$5)+0.0001,"Hold: billed qty above GRN",IF(L376&gt;Settings!$C$6+0.000001,"Hold: rate above PO",IF(L376&lt;-0.000001,"Clear to pay (rate below PO)","Clear to pay")))))))</f>
        <v/>
      </c>
    </row>
    <row r="377" customFormat="false" ht="15" hidden="false" customHeight="false" outlineLevel="0" collapsed="false">
      <c r="A377" s="8"/>
      <c r="B377" s="8"/>
      <c r="C377" s="21"/>
      <c r="D377" s="8"/>
      <c r="E377" s="8"/>
      <c r="F377" s="19"/>
      <c r="G377" s="19"/>
      <c r="H377" s="20" t="str">
        <f aca="false">IF(B377="","",F377*G377)</f>
        <v/>
      </c>
      <c r="I377" s="22" t="str">
        <f aca="false">IF(B377="","",IF(COUNTIFS(PO!$A$9:$A$508,D377,PO!$B$9:$B$508,E377)=0,"",SUMIFS(PO!$E$9:$E$508,PO!$A$9:$A$508,D377,PO!$B$9:$B$508,E377)/COUNTIFS(PO!$A$9:$A$508,D377,PO!$B$9:$B$508,E377)))</f>
        <v/>
      </c>
      <c r="J377" s="22" t="str">
        <f aca="false">IF(B377="","",SUMIFS(GRN!$E$9:$E$508,GRN!$C$9:$C$508,D377,GRN!$D$9:$D$508,E377))</f>
        <v/>
      </c>
      <c r="K377" s="23" t="str">
        <f aca="false">IF(B377="","",SUMIFS($F$9:F377,$D$9:D377,D377,$E$9:E377,E377))</f>
        <v/>
      </c>
      <c r="L377" s="24" t="str">
        <f aca="false">IF(OR(B377="",I377=""),"",IF(I377=0,"",G377/I377-1))</f>
        <v/>
      </c>
      <c r="M377" s="10" t="str">
        <f aca="false">IF(B377="","",IF(COUNTIFS($A$9:A377,A377,$B$9:B377,B377)&gt;1,"Hold: duplicate invoice",IF(I377="","Hold: no PO line",IF(J377=0,"Hold: no GRN",IF(K377&gt;J377*(1+Settings!$C$5)+0.0001,"Hold: billed qty above GRN",IF(L377&gt;Settings!$C$6+0.000001,"Hold: rate above PO",IF(L377&lt;-0.000001,"Clear to pay (rate below PO)","Clear to pay")))))))</f>
        <v/>
      </c>
    </row>
    <row r="378" customFormat="false" ht="15" hidden="false" customHeight="false" outlineLevel="0" collapsed="false">
      <c r="A378" s="8"/>
      <c r="B378" s="8"/>
      <c r="C378" s="21"/>
      <c r="D378" s="8"/>
      <c r="E378" s="8"/>
      <c r="F378" s="19"/>
      <c r="G378" s="19"/>
      <c r="H378" s="20" t="str">
        <f aca="false">IF(B378="","",F378*G378)</f>
        <v/>
      </c>
      <c r="I378" s="22" t="str">
        <f aca="false">IF(B378="","",IF(COUNTIFS(PO!$A$9:$A$508,D378,PO!$B$9:$B$508,E378)=0,"",SUMIFS(PO!$E$9:$E$508,PO!$A$9:$A$508,D378,PO!$B$9:$B$508,E378)/COUNTIFS(PO!$A$9:$A$508,D378,PO!$B$9:$B$508,E378)))</f>
        <v/>
      </c>
      <c r="J378" s="22" t="str">
        <f aca="false">IF(B378="","",SUMIFS(GRN!$E$9:$E$508,GRN!$C$9:$C$508,D378,GRN!$D$9:$D$508,E378))</f>
        <v/>
      </c>
      <c r="K378" s="23" t="str">
        <f aca="false">IF(B378="","",SUMIFS($F$9:F378,$D$9:D378,D378,$E$9:E378,E378))</f>
        <v/>
      </c>
      <c r="L378" s="24" t="str">
        <f aca="false">IF(OR(B378="",I378=""),"",IF(I378=0,"",G378/I378-1))</f>
        <v/>
      </c>
      <c r="M378" s="10" t="str">
        <f aca="false">IF(B378="","",IF(COUNTIFS($A$9:A378,A378,$B$9:B378,B378)&gt;1,"Hold: duplicate invoice",IF(I378="","Hold: no PO line",IF(J378=0,"Hold: no GRN",IF(K378&gt;J378*(1+Settings!$C$5)+0.0001,"Hold: billed qty above GRN",IF(L378&gt;Settings!$C$6+0.000001,"Hold: rate above PO",IF(L378&lt;-0.000001,"Clear to pay (rate below PO)","Clear to pay")))))))</f>
        <v/>
      </c>
    </row>
    <row r="379" customFormat="false" ht="15" hidden="false" customHeight="false" outlineLevel="0" collapsed="false">
      <c r="A379" s="8"/>
      <c r="B379" s="8"/>
      <c r="C379" s="21"/>
      <c r="D379" s="8"/>
      <c r="E379" s="8"/>
      <c r="F379" s="19"/>
      <c r="G379" s="19"/>
      <c r="H379" s="20" t="str">
        <f aca="false">IF(B379="","",F379*G379)</f>
        <v/>
      </c>
      <c r="I379" s="22" t="str">
        <f aca="false">IF(B379="","",IF(COUNTIFS(PO!$A$9:$A$508,D379,PO!$B$9:$B$508,E379)=0,"",SUMIFS(PO!$E$9:$E$508,PO!$A$9:$A$508,D379,PO!$B$9:$B$508,E379)/COUNTIFS(PO!$A$9:$A$508,D379,PO!$B$9:$B$508,E379)))</f>
        <v/>
      </c>
      <c r="J379" s="22" t="str">
        <f aca="false">IF(B379="","",SUMIFS(GRN!$E$9:$E$508,GRN!$C$9:$C$508,D379,GRN!$D$9:$D$508,E379))</f>
        <v/>
      </c>
      <c r="K379" s="23" t="str">
        <f aca="false">IF(B379="","",SUMIFS($F$9:F379,$D$9:D379,D379,$E$9:E379,E379))</f>
        <v/>
      </c>
      <c r="L379" s="24" t="str">
        <f aca="false">IF(OR(B379="",I379=""),"",IF(I379=0,"",G379/I379-1))</f>
        <v/>
      </c>
      <c r="M379" s="10" t="str">
        <f aca="false">IF(B379="","",IF(COUNTIFS($A$9:A379,A379,$B$9:B379,B379)&gt;1,"Hold: duplicate invoice",IF(I379="","Hold: no PO line",IF(J379=0,"Hold: no GRN",IF(K379&gt;J379*(1+Settings!$C$5)+0.0001,"Hold: billed qty above GRN",IF(L379&gt;Settings!$C$6+0.000001,"Hold: rate above PO",IF(L379&lt;-0.000001,"Clear to pay (rate below PO)","Clear to pay")))))))</f>
        <v/>
      </c>
    </row>
    <row r="380" customFormat="false" ht="15" hidden="false" customHeight="false" outlineLevel="0" collapsed="false">
      <c r="A380" s="8"/>
      <c r="B380" s="8"/>
      <c r="C380" s="21"/>
      <c r="D380" s="8"/>
      <c r="E380" s="8"/>
      <c r="F380" s="19"/>
      <c r="G380" s="19"/>
      <c r="H380" s="20" t="str">
        <f aca="false">IF(B380="","",F380*G380)</f>
        <v/>
      </c>
      <c r="I380" s="22" t="str">
        <f aca="false">IF(B380="","",IF(COUNTIFS(PO!$A$9:$A$508,D380,PO!$B$9:$B$508,E380)=0,"",SUMIFS(PO!$E$9:$E$508,PO!$A$9:$A$508,D380,PO!$B$9:$B$508,E380)/COUNTIFS(PO!$A$9:$A$508,D380,PO!$B$9:$B$508,E380)))</f>
        <v/>
      </c>
      <c r="J380" s="22" t="str">
        <f aca="false">IF(B380="","",SUMIFS(GRN!$E$9:$E$508,GRN!$C$9:$C$508,D380,GRN!$D$9:$D$508,E380))</f>
        <v/>
      </c>
      <c r="K380" s="23" t="str">
        <f aca="false">IF(B380="","",SUMIFS($F$9:F380,$D$9:D380,D380,$E$9:E380,E380))</f>
        <v/>
      </c>
      <c r="L380" s="24" t="str">
        <f aca="false">IF(OR(B380="",I380=""),"",IF(I380=0,"",G380/I380-1))</f>
        <v/>
      </c>
      <c r="M380" s="10" t="str">
        <f aca="false">IF(B380="","",IF(COUNTIFS($A$9:A380,A380,$B$9:B380,B380)&gt;1,"Hold: duplicate invoice",IF(I380="","Hold: no PO line",IF(J380=0,"Hold: no GRN",IF(K380&gt;J380*(1+Settings!$C$5)+0.0001,"Hold: billed qty above GRN",IF(L380&gt;Settings!$C$6+0.000001,"Hold: rate above PO",IF(L380&lt;-0.000001,"Clear to pay (rate below PO)","Clear to pay")))))))</f>
        <v/>
      </c>
    </row>
    <row r="381" customFormat="false" ht="15" hidden="false" customHeight="false" outlineLevel="0" collapsed="false">
      <c r="A381" s="8"/>
      <c r="B381" s="8"/>
      <c r="C381" s="21"/>
      <c r="D381" s="8"/>
      <c r="E381" s="8"/>
      <c r="F381" s="19"/>
      <c r="G381" s="19"/>
      <c r="H381" s="20" t="str">
        <f aca="false">IF(B381="","",F381*G381)</f>
        <v/>
      </c>
      <c r="I381" s="22" t="str">
        <f aca="false">IF(B381="","",IF(COUNTIFS(PO!$A$9:$A$508,D381,PO!$B$9:$B$508,E381)=0,"",SUMIFS(PO!$E$9:$E$508,PO!$A$9:$A$508,D381,PO!$B$9:$B$508,E381)/COUNTIFS(PO!$A$9:$A$508,D381,PO!$B$9:$B$508,E381)))</f>
        <v/>
      </c>
      <c r="J381" s="22" t="str">
        <f aca="false">IF(B381="","",SUMIFS(GRN!$E$9:$E$508,GRN!$C$9:$C$508,D381,GRN!$D$9:$D$508,E381))</f>
        <v/>
      </c>
      <c r="K381" s="23" t="str">
        <f aca="false">IF(B381="","",SUMIFS($F$9:F381,$D$9:D381,D381,$E$9:E381,E381))</f>
        <v/>
      </c>
      <c r="L381" s="24" t="str">
        <f aca="false">IF(OR(B381="",I381=""),"",IF(I381=0,"",G381/I381-1))</f>
        <v/>
      </c>
      <c r="M381" s="10" t="str">
        <f aca="false">IF(B381="","",IF(COUNTIFS($A$9:A381,A381,$B$9:B381,B381)&gt;1,"Hold: duplicate invoice",IF(I381="","Hold: no PO line",IF(J381=0,"Hold: no GRN",IF(K381&gt;J381*(1+Settings!$C$5)+0.0001,"Hold: billed qty above GRN",IF(L381&gt;Settings!$C$6+0.000001,"Hold: rate above PO",IF(L381&lt;-0.000001,"Clear to pay (rate below PO)","Clear to pay")))))))</f>
        <v/>
      </c>
    </row>
    <row r="382" customFormat="false" ht="15" hidden="false" customHeight="false" outlineLevel="0" collapsed="false">
      <c r="A382" s="8"/>
      <c r="B382" s="8"/>
      <c r="C382" s="21"/>
      <c r="D382" s="8"/>
      <c r="E382" s="8"/>
      <c r="F382" s="19"/>
      <c r="G382" s="19"/>
      <c r="H382" s="20" t="str">
        <f aca="false">IF(B382="","",F382*G382)</f>
        <v/>
      </c>
      <c r="I382" s="22" t="str">
        <f aca="false">IF(B382="","",IF(COUNTIFS(PO!$A$9:$A$508,D382,PO!$B$9:$B$508,E382)=0,"",SUMIFS(PO!$E$9:$E$508,PO!$A$9:$A$508,D382,PO!$B$9:$B$508,E382)/COUNTIFS(PO!$A$9:$A$508,D382,PO!$B$9:$B$508,E382)))</f>
        <v/>
      </c>
      <c r="J382" s="22" t="str">
        <f aca="false">IF(B382="","",SUMIFS(GRN!$E$9:$E$508,GRN!$C$9:$C$508,D382,GRN!$D$9:$D$508,E382))</f>
        <v/>
      </c>
      <c r="K382" s="23" t="str">
        <f aca="false">IF(B382="","",SUMIFS($F$9:F382,$D$9:D382,D382,$E$9:E382,E382))</f>
        <v/>
      </c>
      <c r="L382" s="24" t="str">
        <f aca="false">IF(OR(B382="",I382=""),"",IF(I382=0,"",G382/I382-1))</f>
        <v/>
      </c>
      <c r="M382" s="10" t="str">
        <f aca="false">IF(B382="","",IF(COUNTIFS($A$9:A382,A382,$B$9:B382,B382)&gt;1,"Hold: duplicate invoice",IF(I382="","Hold: no PO line",IF(J382=0,"Hold: no GRN",IF(K382&gt;J382*(1+Settings!$C$5)+0.0001,"Hold: billed qty above GRN",IF(L382&gt;Settings!$C$6+0.000001,"Hold: rate above PO",IF(L382&lt;-0.000001,"Clear to pay (rate below PO)","Clear to pay")))))))</f>
        <v/>
      </c>
    </row>
    <row r="383" customFormat="false" ht="15" hidden="false" customHeight="false" outlineLevel="0" collapsed="false">
      <c r="A383" s="8"/>
      <c r="B383" s="8"/>
      <c r="C383" s="21"/>
      <c r="D383" s="8"/>
      <c r="E383" s="8"/>
      <c r="F383" s="19"/>
      <c r="G383" s="19"/>
      <c r="H383" s="20" t="str">
        <f aca="false">IF(B383="","",F383*G383)</f>
        <v/>
      </c>
      <c r="I383" s="22" t="str">
        <f aca="false">IF(B383="","",IF(COUNTIFS(PO!$A$9:$A$508,D383,PO!$B$9:$B$508,E383)=0,"",SUMIFS(PO!$E$9:$E$508,PO!$A$9:$A$508,D383,PO!$B$9:$B$508,E383)/COUNTIFS(PO!$A$9:$A$508,D383,PO!$B$9:$B$508,E383)))</f>
        <v/>
      </c>
      <c r="J383" s="22" t="str">
        <f aca="false">IF(B383="","",SUMIFS(GRN!$E$9:$E$508,GRN!$C$9:$C$508,D383,GRN!$D$9:$D$508,E383))</f>
        <v/>
      </c>
      <c r="K383" s="23" t="str">
        <f aca="false">IF(B383="","",SUMIFS($F$9:F383,$D$9:D383,D383,$E$9:E383,E383))</f>
        <v/>
      </c>
      <c r="L383" s="24" t="str">
        <f aca="false">IF(OR(B383="",I383=""),"",IF(I383=0,"",G383/I383-1))</f>
        <v/>
      </c>
      <c r="M383" s="10" t="str">
        <f aca="false">IF(B383="","",IF(COUNTIFS($A$9:A383,A383,$B$9:B383,B383)&gt;1,"Hold: duplicate invoice",IF(I383="","Hold: no PO line",IF(J383=0,"Hold: no GRN",IF(K383&gt;J383*(1+Settings!$C$5)+0.0001,"Hold: billed qty above GRN",IF(L383&gt;Settings!$C$6+0.000001,"Hold: rate above PO",IF(L383&lt;-0.000001,"Clear to pay (rate below PO)","Clear to pay")))))))</f>
        <v/>
      </c>
    </row>
    <row r="384" customFormat="false" ht="15" hidden="false" customHeight="false" outlineLevel="0" collapsed="false">
      <c r="A384" s="8"/>
      <c r="B384" s="8"/>
      <c r="C384" s="21"/>
      <c r="D384" s="8"/>
      <c r="E384" s="8"/>
      <c r="F384" s="19"/>
      <c r="G384" s="19"/>
      <c r="H384" s="20" t="str">
        <f aca="false">IF(B384="","",F384*G384)</f>
        <v/>
      </c>
      <c r="I384" s="22" t="str">
        <f aca="false">IF(B384="","",IF(COUNTIFS(PO!$A$9:$A$508,D384,PO!$B$9:$B$508,E384)=0,"",SUMIFS(PO!$E$9:$E$508,PO!$A$9:$A$508,D384,PO!$B$9:$B$508,E384)/COUNTIFS(PO!$A$9:$A$508,D384,PO!$B$9:$B$508,E384)))</f>
        <v/>
      </c>
      <c r="J384" s="22" t="str">
        <f aca="false">IF(B384="","",SUMIFS(GRN!$E$9:$E$508,GRN!$C$9:$C$508,D384,GRN!$D$9:$D$508,E384))</f>
        <v/>
      </c>
      <c r="K384" s="23" t="str">
        <f aca="false">IF(B384="","",SUMIFS($F$9:F384,$D$9:D384,D384,$E$9:E384,E384))</f>
        <v/>
      </c>
      <c r="L384" s="24" t="str">
        <f aca="false">IF(OR(B384="",I384=""),"",IF(I384=0,"",G384/I384-1))</f>
        <v/>
      </c>
      <c r="M384" s="10" t="str">
        <f aca="false">IF(B384="","",IF(COUNTIFS($A$9:A384,A384,$B$9:B384,B384)&gt;1,"Hold: duplicate invoice",IF(I384="","Hold: no PO line",IF(J384=0,"Hold: no GRN",IF(K384&gt;J384*(1+Settings!$C$5)+0.0001,"Hold: billed qty above GRN",IF(L384&gt;Settings!$C$6+0.000001,"Hold: rate above PO",IF(L384&lt;-0.000001,"Clear to pay (rate below PO)","Clear to pay")))))))</f>
        <v/>
      </c>
    </row>
    <row r="385" customFormat="false" ht="15" hidden="false" customHeight="false" outlineLevel="0" collapsed="false">
      <c r="A385" s="8"/>
      <c r="B385" s="8"/>
      <c r="C385" s="21"/>
      <c r="D385" s="8"/>
      <c r="E385" s="8"/>
      <c r="F385" s="19"/>
      <c r="G385" s="19"/>
      <c r="H385" s="20" t="str">
        <f aca="false">IF(B385="","",F385*G385)</f>
        <v/>
      </c>
      <c r="I385" s="22" t="str">
        <f aca="false">IF(B385="","",IF(COUNTIFS(PO!$A$9:$A$508,D385,PO!$B$9:$B$508,E385)=0,"",SUMIFS(PO!$E$9:$E$508,PO!$A$9:$A$508,D385,PO!$B$9:$B$508,E385)/COUNTIFS(PO!$A$9:$A$508,D385,PO!$B$9:$B$508,E385)))</f>
        <v/>
      </c>
      <c r="J385" s="22" t="str">
        <f aca="false">IF(B385="","",SUMIFS(GRN!$E$9:$E$508,GRN!$C$9:$C$508,D385,GRN!$D$9:$D$508,E385))</f>
        <v/>
      </c>
      <c r="K385" s="23" t="str">
        <f aca="false">IF(B385="","",SUMIFS($F$9:F385,$D$9:D385,D385,$E$9:E385,E385))</f>
        <v/>
      </c>
      <c r="L385" s="24" t="str">
        <f aca="false">IF(OR(B385="",I385=""),"",IF(I385=0,"",G385/I385-1))</f>
        <v/>
      </c>
      <c r="M385" s="10" t="str">
        <f aca="false">IF(B385="","",IF(COUNTIFS($A$9:A385,A385,$B$9:B385,B385)&gt;1,"Hold: duplicate invoice",IF(I385="","Hold: no PO line",IF(J385=0,"Hold: no GRN",IF(K385&gt;J385*(1+Settings!$C$5)+0.0001,"Hold: billed qty above GRN",IF(L385&gt;Settings!$C$6+0.000001,"Hold: rate above PO",IF(L385&lt;-0.000001,"Clear to pay (rate below PO)","Clear to pay")))))))</f>
        <v/>
      </c>
    </row>
    <row r="386" customFormat="false" ht="15" hidden="false" customHeight="false" outlineLevel="0" collapsed="false">
      <c r="A386" s="8"/>
      <c r="B386" s="8"/>
      <c r="C386" s="21"/>
      <c r="D386" s="8"/>
      <c r="E386" s="8"/>
      <c r="F386" s="19"/>
      <c r="G386" s="19"/>
      <c r="H386" s="20" t="str">
        <f aca="false">IF(B386="","",F386*G386)</f>
        <v/>
      </c>
      <c r="I386" s="22" t="str">
        <f aca="false">IF(B386="","",IF(COUNTIFS(PO!$A$9:$A$508,D386,PO!$B$9:$B$508,E386)=0,"",SUMIFS(PO!$E$9:$E$508,PO!$A$9:$A$508,D386,PO!$B$9:$B$508,E386)/COUNTIFS(PO!$A$9:$A$508,D386,PO!$B$9:$B$508,E386)))</f>
        <v/>
      </c>
      <c r="J386" s="22" t="str">
        <f aca="false">IF(B386="","",SUMIFS(GRN!$E$9:$E$508,GRN!$C$9:$C$508,D386,GRN!$D$9:$D$508,E386))</f>
        <v/>
      </c>
      <c r="K386" s="23" t="str">
        <f aca="false">IF(B386="","",SUMIFS($F$9:F386,$D$9:D386,D386,$E$9:E386,E386))</f>
        <v/>
      </c>
      <c r="L386" s="24" t="str">
        <f aca="false">IF(OR(B386="",I386=""),"",IF(I386=0,"",G386/I386-1))</f>
        <v/>
      </c>
      <c r="M386" s="10" t="str">
        <f aca="false">IF(B386="","",IF(COUNTIFS($A$9:A386,A386,$B$9:B386,B386)&gt;1,"Hold: duplicate invoice",IF(I386="","Hold: no PO line",IF(J386=0,"Hold: no GRN",IF(K386&gt;J386*(1+Settings!$C$5)+0.0001,"Hold: billed qty above GRN",IF(L386&gt;Settings!$C$6+0.000001,"Hold: rate above PO",IF(L386&lt;-0.000001,"Clear to pay (rate below PO)","Clear to pay")))))))</f>
        <v/>
      </c>
    </row>
    <row r="387" customFormat="false" ht="15" hidden="false" customHeight="false" outlineLevel="0" collapsed="false">
      <c r="A387" s="8"/>
      <c r="B387" s="8"/>
      <c r="C387" s="21"/>
      <c r="D387" s="8"/>
      <c r="E387" s="8"/>
      <c r="F387" s="19"/>
      <c r="G387" s="19"/>
      <c r="H387" s="20" t="str">
        <f aca="false">IF(B387="","",F387*G387)</f>
        <v/>
      </c>
      <c r="I387" s="22" t="str">
        <f aca="false">IF(B387="","",IF(COUNTIFS(PO!$A$9:$A$508,D387,PO!$B$9:$B$508,E387)=0,"",SUMIFS(PO!$E$9:$E$508,PO!$A$9:$A$508,D387,PO!$B$9:$B$508,E387)/COUNTIFS(PO!$A$9:$A$508,D387,PO!$B$9:$B$508,E387)))</f>
        <v/>
      </c>
      <c r="J387" s="22" t="str">
        <f aca="false">IF(B387="","",SUMIFS(GRN!$E$9:$E$508,GRN!$C$9:$C$508,D387,GRN!$D$9:$D$508,E387))</f>
        <v/>
      </c>
      <c r="K387" s="23" t="str">
        <f aca="false">IF(B387="","",SUMIFS($F$9:F387,$D$9:D387,D387,$E$9:E387,E387))</f>
        <v/>
      </c>
      <c r="L387" s="24" t="str">
        <f aca="false">IF(OR(B387="",I387=""),"",IF(I387=0,"",G387/I387-1))</f>
        <v/>
      </c>
      <c r="M387" s="10" t="str">
        <f aca="false">IF(B387="","",IF(COUNTIFS($A$9:A387,A387,$B$9:B387,B387)&gt;1,"Hold: duplicate invoice",IF(I387="","Hold: no PO line",IF(J387=0,"Hold: no GRN",IF(K387&gt;J387*(1+Settings!$C$5)+0.0001,"Hold: billed qty above GRN",IF(L387&gt;Settings!$C$6+0.000001,"Hold: rate above PO",IF(L387&lt;-0.000001,"Clear to pay (rate below PO)","Clear to pay")))))))</f>
        <v/>
      </c>
    </row>
    <row r="388" customFormat="false" ht="15" hidden="false" customHeight="false" outlineLevel="0" collapsed="false">
      <c r="A388" s="8"/>
      <c r="B388" s="8"/>
      <c r="C388" s="21"/>
      <c r="D388" s="8"/>
      <c r="E388" s="8"/>
      <c r="F388" s="19"/>
      <c r="G388" s="19"/>
      <c r="H388" s="20" t="str">
        <f aca="false">IF(B388="","",F388*G388)</f>
        <v/>
      </c>
      <c r="I388" s="22" t="str">
        <f aca="false">IF(B388="","",IF(COUNTIFS(PO!$A$9:$A$508,D388,PO!$B$9:$B$508,E388)=0,"",SUMIFS(PO!$E$9:$E$508,PO!$A$9:$A$508,D388,PO!$B$9:$B$508,E388)/COUNTIFS(PO!$A$9:$A$508,D388,PO!$B$9:$B$508,E388)))</f>
        <v/>
      </c>
      <c r="J388" s="22" t="str">
        <f aca="false">IF(B388="","",SUMIFS(GRN!$E$9:$E$508,GRN!$C$9:$C$508,D388,GRN!$D$9:$D$508,E388))</f>
        <v/>
      </c>
      <c r="K388" s="23" t="str">
        <f aca="false">IF(B388="","",SUMIFS($F$9:F388,$D$9:D388,D388,$E$9:E388,E388))</f>
        <v/>
      </c>
      <c r="L388" s="24" t="str">
        <f aca="false">IF(OR(B388="",I388=""),"",IF(I388=0,"",G388/I388-1))</f>
        <v/>
      </c>
      <c r="M388" s="10" t="str">
        <f aca="false">IF(B388="","",IF(COUNTIFS($A$9:A388,A388,$B$9:B388,B388)&gt;1,"Hold: duplicate invoice",IF(I388="","Hold: no PO line",IF(J388=0,"Hold: no GRN",IF(K388&gt;J388*(1+Settings!$C$5)+0.0001,"Hold: billed qty above GRN",IF(L388&gt;Settings!$C$6+0.000001,"Hold: rate above PO",IF(L388&lt;-0.000001,"Clear to pay (rate below PO)","Clear to pay")))))))</f>
        <v/>
      </c>
    </row>
    <row r="389" customFormat="false" ht="15" hidden="false" customHeight="false" outlineLevel="0" collapsed="false">
      <c r="A389" s="8"/>
      <c r="B389" s="8"/>
      <c r="C389" s="21"/>
      <c r="D389" s="8"/>
      <c r="E389" s="8"/>
      <c r="F389" s="19"/>
      <c r="G389" s="19"/>
      <c r="H389" s="20" t="str">
        <f aca="false">IF(B389="","",F389*G389)</f>
        <v/>
      </c>
      <c r="I389" s="22" t="str">
        <f aca="false">IF(B389="","",IF(COUNTIFS(PO!$A$9:$A$508,D389,PO!$B$9:$B$508,E389)=0,"",SUMIFS(PO!$E$9:$E$508,PO!$A$9:$A$508,D389,PO!$B$9:$B$508,E389)/COUNTIFS(PO!$A$9:$A$508,D389,PO!$B$9:$B$508,E389)))</f>
        <v/>
      </c>
      <c r="J389" s="22" t="str">
        <f aca="false">IF(B389="","",SUMIFS(GRN!$E$9:$E$508,GRN!$C$9:$C$508,D389,GRN!$D$9:$D$508,E389))</f>
        <v/>
      </c>
      <c r="K389" s="23" t="str">
        <f aca="false">IF(B389="","",SUMIFS($F$9:F389,$D$9:D389,D389,$E$9:E389,E389))</f>
        <v/>
      </c>
      <c r="L389" s="24" t="str">
        <f aca="false">IF(OR(B389="",I389=""),"",IF(I389=0,"",G389/I389-1))</f>
        <v/>
      </c>
      <c r="M389" s="10" t="str">
        <f aca="false">IF(B389="","",IF(COUNTIFS($A$9:A389,A389,$B$9:B389,B389)&gt;1,"Hold: duplicate invoice",IF(I389="","Hold: no PO line",IF(J389=0,"Hold: no GRN",IF(K389&gt;J389*(1+Settings!$C$5)+0.0001,"Hold: billed qty above GRN",IF(L389&gt;Settings!$C$6+0.000001,"Hold: rate above PO",IF(L389&lt;-0.000001,"Clear to pay (rate below PO)","Clear to pay")))))))</f>
        <v/>
      </c>
    </row>
    <row r="390" customFormat="false" ht="15" hidden="false" customHeight="false" outlineLevel="0" collapsed="false">
      <c r="A390" s="8"/>
      <c r="B390" s="8"/>
      <c r="C390" s="21"/>
      <c r="D390" s="8"/>
      <c r="E390" s="8"/>
      <c r="F390" s="19"/>
      <c r="G390" s="19"/>
      <c r="H390" s="20" t="str">
        <f aca="false">IF(B390="","",F390*G390)</f>
        <v/>
      </c>
      <c r="I390" s="22" t="str">
        <f aca="false">IF(B390="","",IF(COUNTIFS(PO!$A$9:$A$508,D390,PO!$B$9:$B$508,E390)=0,"",SUMIFS(PO!$E$9:$E$508,PO!$A$9:$A$508,D390,PO!$B$9:$B$508,E390)/COUNTIFS(PO!$A$9:$A$508,D390,PO!$B$9:$B$508,E390)))</f>
        <v/>
      </c>
      <c r="J390" s="22" t="str">
        <f aca="false">IF(B390="","",SUMIFS(GRN!$E$9:$E$508,GRN!$C$9:$C$508,D390,GRN!$D$9:$D$508,E390))</f>
        <v/>
      </c>
      <c r="K390" s="23" t="str">
        <f aca="false">IF(B390="","",SUMIFS($F$9:F390,$D$9:D390,D390,$E$9:E390,E390))</f>
        <v/>
      </c>
      <c r="L390" s="24" t="str">
        <f aca="false">IF(OR(B390="",I390=""),"",IF(I390=0,"",G390/I390-1))</f>
        <v/>
      </c>
      <c r="M390" s="10" t="str">
        <f aca="false">IF(B390="","",IF(COUNTIFS($A$9:A390,A390,$B$9:B390,B390)&gt;1,"Hold: duplicate invoice",IF(I390="","Hold: no PO line",IF(J390=0,"Hold: no GRN",IF(K390&gt;J390*(1+Settings!$C$5)+0.0001,"Hold: billed qty above GRN",IF(L390&gt;Settings!$C$6+0.000001,"Hold: rate above PO",IF(L390&lt;-0.000001,"Clear to pay (rate below PO)","Clear to pay")))))))</f>
        <v/>
      </c>
    </row>
    <row r="391" customFormat="false" ht="15" hidden="false" customHeight="false" outlineLevel="0" collapsed="false">
      <c r="A391" s="8"/>
      <c r="B391" s="8"/>
      <c r="C391" s="21"/>
      <c r="D391" s="8"/>
      <c r="E391" s="8"/>
      <c r="F391" s="19"/>
      <c r="G391" s="19"/>
      <c r="H391" s="20" t="str">
        <f aca="false">IF(B391="","",F391*G391)</f>
        <v/>
      </c>
      <c r="I391" s="22" t="str">
        <f aca="false">IF(B391="","",IF(COUNTIFS(PO!$A$9:$A$508,D391,PO!$B$9:$B$508,E391)=0,"",SUMIFS(PO!$E$9:$E$508,PO!$A$9:$A$508,D391,PO!$B$9:$B$508,E391)/COUNTIFS(PO!$A$9:$A$508,D391,PO!$B$9:$B$508,E391)))</f>
        <v/>
      </c>
      <c r="J391" s="22" t="str">
        <f aca="false">IF(B391="","",SUMIFS(GRN!$E$9:$E$508,GRN!$C$9:$C$508,D391,GRN!$D$9:$D$508,E391))</f>
        <v/>
      </c>
      <c r="K391" s="23" t="str">
        <f aca="false">IF(B391="","",SUMIFS($F$9:F391,$D$9:D391,D391,$E$9:E391,E391))</f>
        <v/>
      </c>
      <c r="L391" s="24" t="str">
        <f aca="false">IF(OR(B391="",I391=""),"",IF(I391=0,"",G391/I391-1))</f>
        <v/>
      </c>
      <c r="M391" s="10" t="str">
        <f aca="false">IF(B391="","",IF(COUNTIFS($A$9:A391,A391,$B$9:B391,B391)&gt;1,"Hold: duplicate invoice",IF(I391="","Hold: no PO line",IF(J391=0,"Hold: no GRN",IF(K391&gt;J391*(1+Settings!$C$5)+0.0001,"Hold: billed qty above GRN",IF(L391&gt;Settings!$C$6+0.000001,"Hold: rate above PO",IF(L391&lt;-0.000001,"Clear to pay (rate below PO)","Clear to pay")))))))</f>
        <v/>
      </c>
    </row>
    <row r="392" customFormat="false" ht="15" hidden="false" customHeight="false" outlineLevel="0" collapsed="false">
      <c r="A392" s="8"/>
      <c r="B392" s="8"/>
      <c r="C392" s="21"/>
      <c r="D392" s="8"/>
      <c r="E392" s="8"/>
      <c r="F392" s="19"/>
      <c r="G392" s="19"/>
      <c r="H392" s="20" t="str">
        <f aca="false">IF(B392="","",F392*G392)</f>
        <v/>
      </c>
      <c r="I392" s="22" t="str">
        <f aca="false">IF(B392="","",IF(COUNTIFS(PO!$A$9:$A$508,D392,PO!$B$9:$B$508,E392)=0,"",SUMIFS(PO!$E$9:$E$508,PO!$A$9:$A$508,D392,PO!$B$9:$B$508,E392)/COUNTIFS(PO!$A$9:$A$508,D392,PO!$B$9:$B$508,E392)))</f>
        <v/>
      </c>
      <c r="J392" s="22" t="str">
        <f aca="false">IF(B392="","",SUMIFS(GRN!$E$9:$E$508,GRN!$C$9:$C$508,D392,GRN!$D$9:$D$508,E392))</f>
        <v/>
      </c>
      <c r="K392" s="23" t="str">
        <f aca="false">IF(B392="","",SUMIFS($F$9:F392,$D$9:D392,D392,$E$9:E392,E392))</f>
        <v/>
      </c>
      <c r="L392" s="24" t="str">
        <f aca="false">IF(OR(B392="",I392=""),"",IF(I392=0,"",G392/I392-1))</f>
        <v/>
      </c>
      <c r="M392" s="10" t="str">
        <f aca="false">IF(B392="","",IF(COUNTIFS($A$9:A392,A392,$B$9:B392,B392)&gt;1,"Hold: duplicate invoice",IF(I392="","Hold: no PO line",IF(J392=0,"Hold: no GRN",IF(K392&gt;J392*(1+Settings!$C$5)+0.0001,"Hold: billed qty above GRN",IF(L392&gt;Settings!$C$6+0.000001,"Hold: rate above PO",IF(L392&lt;-0.000001,"Clear to pay (rate below PO)","Clear to pay")))))))</f>
        <v/>
      </c>
    </row>
    <row r="393" customFormat="false" ht="15" hidden="false" customHeight="false" outlineLevel="0" collapsed="false">
      <c r="A393" s="8"/>
      <c r="B393" s="8"/>
      <c r="C393" s="21"/>
      <c r="D393" s="8"/>
      <c r="E393" s="8"/>
      <c r="F393" s="19"/>
      <c r="G393" s="19"/>
      <c r="H393" s="20" t="str">
        <f aca="false">IF(B393="","",F393*G393)</f>
        <v/>
      </c>
      <c r="I393" s="22" t="str">
        <f aca="false">IF(B393="","",IF(COUNTIFS(PO!$A$9:$A$508,D393,PO!$B$9:$B$508,E393)=0,"",SUMIFS(PO!$E$9:$E$508,PO!$A$9:$A$508,D393,PO!$B$9:$B$508,E393)/COUNTIFS(PO!$A$9:$A$508,D393,PO!$B$9:$B$508,E393)))</f>
        <v/>
      </c>
      <c r="J393" s="22" t="str">
        <f aca="false">IF(B393="","",SUMIFS(GRN!$E$9:$E$508,GRN!$C$9:$C$508,D393,GRN!$D$9:$D$508,E393))</f>
        <v/>
      </c>
      <c r="K393" s="23" t="str">
        <f aca="false">IF(B393="","",SUMIFS($F$9:F393,$D$9:D393,D393,$E$9:E393,E393))</f>
        <v/>
      </c>
      <c r="L393" s="24" t="str">
        <f aca="false">IF(OR(B393="",I393=""),"",IF(I393=0,"",G393/I393-1))</f>
        <v/>
      </c>
      <c r="M393" s="10" t="str">
        <f aca="false">IF(B393="","",IF(COUNTIFS($A$9:A393,A393,$B$9:B393,B393)&gt;1,"Hold: duplicate invoice",IF(I393="","Hold: no PO line",IF(J393=0,"Hold: no GRN",IF(K393&gt;J393*(1+Settings!$C$5)+0.0001,"Hold: billed qty above GRN",IF(L393&gt;Settings!$C$6+0.000001,"Hold: rate above PO",IF(L393&lt;-0.000001,"Clear to pay (rate below PO)","Clear to pay")))))))</f>
        <v/>
      </c>
    </row>
    <row r="394" customFormat="false" ht="15" hidden="false" customHeight="false" outlineLevel="0" collapsed="false">
      <c r="A394" s="8"/>
      <c r="B394" s="8"/>
      <c r="C394" s="21"/>
      <c r="D394" s="8"/>
      <c r="E394" s="8"/>
      <c r="F394" s="19"/>
      <c r="G394" s="19"/>
      <c r="H394" s="20" t="str">
        <f aca="false">IF(B394="","",F394*G394)</f>
        <v/>
      </c>
      <c r="I394" s="22" t="str">
        <f aca="false">IF(B394="","",IF(COUNTIFS(PO!$A$9:$A$508,D394,PO!$B$9:$B$508,E394)=0,"",SUMIFS(PO!$E$9:$E$508,PO!$A$9:$A$508,D394,PO!$B$9:$B$508,E394)/COUNTIFS(PO!$A$9:$A$508,D394,PO!$B$9:$B$508,E394)))</f>
        <v/>
      </c>
      <c r="J394" s="22" t="str">
        <f aca="false">IF(B394="","",SUMIFS(GRN!$E$9:$E$508,GRN!$C$9:$C$508,D394,GRN!$D$9:$D$508,E394))</f>
        <v/>
      </c>
      <c r="K394" s="23" t="str">
        <f aca="false">IF(B394="","",SUMIFS($F$9:F394,$D$9:D394,D394,$E$9:E394,E394))</f>
        <v/>
      </c>
      <c r="L394" s="24" t="str">
        <f aca="false">IF(OR(B394="",I394=""),"",IF(I394=0,"",G394/I394-1))</f>
        <v/>
      </c>
      <c r="M394" s="10" t="str">
        <f aca="false">IF(B394="","",IF(COUNTIFS($A$9:A394,A394,$B$9:B394,B394)&gt;1,"Hold: duplicate invoice",IF(I394="","Hold: no PO line",IF(J394=0,"Hold: no GRN",IF(K394&gt;J394*(1+Settings!$C$5)+0.0001,"Hold: billed qty above GRN",IF(L394&gt;Settings!$C$6+0.000001,"Hold: rate above PO",IF(L394&lt;-0.000001,"Clear to pay (rate below PO)","Clear to pay")))))))</f>
        <v/>
      </c>
    </row>
    <row r="395" customFormat="false" ht="15" hidden="false" customHeight="false" outlineLevel="0" collapsed="false">
      <c r="A395" s="8"/>
      <c r="B395" s="8"/>
      <c r="C395" s="21"/>
      <c r="D395" s="8"/>
      <c r="E395" s="8"/>
      <c r="F395" s="19"/>
      <c r="G395" s="19"/>
      <c r="H395" s="20" t="str">
        <f aca="false">IF(B395="","",F395*G395)</f>
        <v/>
      </c>
      <c r="I395" s="22" t="str">
        <f aca="false">IF(B395="","",IF(COUNTIFS(PO!$A$9:$A$508,D395,PO!$B$9:$B$508,E395)=0,"",SUMIFS(PO!$E$9:$E$508,PO!$A$9:$A$508,D395,PO!$B$9:$B$508,E395)/COUNTIFS(PO!$A$9:$A$508,D395,PO!$B$9:$B$508,E395)))</f>
        <v/>
      </c>
      <c r="J395" s="22" t="str">
        <f aca="false">IF(B395="","",SUMIFS(GRN!$E$9:$E$508,GRN!$C$9:$C$508,D395,GRN!$D$9:$D$508,E395))</f>
        <v/>
      </c>
      <c r="K395" s="23" t="str">
        <f aca="false">IF(B395="","",SUMIFS($F$9:F395,$D$9:D395,D395,$E$9:E395,E395))</f>
        <v/>
      </c>
      <c r="L395" s="24" t="str">
        <f aca="false">IF(OR(B395="",I395=""),"",IF(I395=0,"",G395/I395-1))</f>
        <v/>
      </c>
      <c r="M395" s="10" t="str">
        <f aca="false">IF(B395="","",IF(COUNTIFS($A$9:A395,A395,$B$9:B395,B395)&gt;1,"Hold: duplicate invoice",IF(I395="","Hold: no PO line",IF(J395=0,"Hold: no GRN",IF(K395&gt;J395*(1+Settings!$C$5)+0.0001,"Hold: billed qty above GRN",IF(L395&gt;Settings!$C$6+0.000001,"Hold: rate above PO",IF(L395&lt;-0.000001,"Clear to pay (rate below PO)","Clear to pay")))))))</f>
        <v/>
      </c>
    </row>
    <row r="396" customFormat="false" ht="15" hidden="false" customHeight="false" outlineLevel="0" collapsed="false">
      <c r="A396" s="8"/>
      <c r="B396" s="8"/>
      <c r="C396" s="21"/>
      <c r="D396" s="8"/>
      <c r="E396" s="8"/>
      <c r="F396" s="19"/>
      <c r="G396" s="19"/>
      <c r="H396" s="20" t="str">
        <f aca="false">IF(B396="","",F396*G396)</f>
        <v/>
      </c>
      <c r="I396" s="22" t="str">
        <f aca="false">IF(B396="","",IF(COUNTIFS(PO!$A$9:$A$508,D396,PO!$B$9:$B$508,E396)=0,"",SUMIFS(PO!$E$9:$E$508,PO!$A$9:$A$508,D396,PO!$B$9:$B$508,E396)/COUNTIFS(PO!$A$9:$A$508,D396,PO!$B$9:$B$508,E396)))</f>
        <v/>
      </c>
      <c r="J396" s="22" t="str">
        <f aca="false">IF(B396="","",SUMIFS(GRN!$E$9:$E$508,GRN!$C$9:$C$508,D396,GRN!$D$9:$D$508,E396))</f>
        <v/>
      </c>
      <c r="K396" s="23" t="str">
        <f aca="false">IF(B396="","",SUMIFS($F$9:F396,$D$9:D396,D396,$E$9:E396,E396))</f>
        <v/>
      </c>
      <c r="L396" s="24" t="str">
        <f aca="false">IF(OR(B396="",I396=""),"",IF(I396=0,"",G396/I396-1))</f>
        <v/>
      </c>
      <c r="M396" s="10" t="str">
        <f aca="false">IF(B396="","",IF(COUNTIFS($A$9:A396,A396,$B$9:B396,B396)&gt;1,"Hold: duplicate invoice",IF(I396="","Hold: no PO line",IF(J396=0,"Hold: no GRN",IF(K396&gt;J396*(1+Settings!$C$5)+0.0001,"Hold: billed qty above GRN",IF(L396&gt;Settings!$C$6+0.000001,"Hold: rate above PO",IF(L396&lt;-0.000001,"Clear to pay (rate below PO)","Clear to pay")))))))</f>
        <v/>
      </c>
    </row>
    <row r="397" customFormat="false" ht="15" hidden="false" customHeight="false" outlineLevel="0" collapsed="false">
      <c r="A397" s="8"/>
      <c r="B397" s="8"/>
      <c r="C397" s="21"/>
      <c r="D397" s="8"/>
      <c r="E397" s="8"/>
      <c r="F397" s="19"/>
      <c r="G397" s="19"/>
      <c r="H397" s="20" t="str">
        <f aca="false">IF(B397="","",F397*G397)</f>
        <v/>
      </c>
      <c r="I397" s="22" t="str">
        <f aca="false">IF(B397="","",IF(COUNTIFS(PO!$A$9:$A$508,D397,PO!$B$9:$B$508,E397)=0,"",SUMIFS(PO!$E$9:$E$508,PO!$A$9:$A$508,D397,PO!$B$9:$B$508,E397)/COUNTIFS(PO!$A$9:$A$508,D397,PO!$B$9:$B$508,E397)))</f>
        <v/>
      </c>
      <c r="J397" s="22" t="str">
        <f aca="false">IF(B397="","",SUMIFS(GRN!$E$9:$E$508,GRN!$C$9:$C$508,D397,GRN!$D$9:$D$508,E397))</f>
        <v/>
      </c>
      <c r="K397" s="23" t="str">
        <f aca="false">IF(B397="","",SUMIFS($F$9:F397,$D$9:D397,D397,$E$9:E397,E397))</f>
        <v/>
      </c>
      <c r="L397" s="24" t="str">
        <f aca="false">IF(OR(B397="",I397=""),"",IF(I397=0,"",G397/I397-1))</f>
        <v/>
      </c>
      <c r="M397" s="10" t="str">
        <f aca="false">IF(B397="","",IF(COUNTIFS($A$9:A397,A397,$B$9:B397,B397)&gt;1,"Hold: duplicate invoice",IF(I397="","Hold: no PO line",IF(J397=0,"Hold: no GRN",IF(K397&gt;J397*(1+Settings!$C$5)+0.0001,"Hold: billed qty above GRN",IF(L397&gt;Settings!$C$6+0.000001,"Hold: rate above PO",IF(L397&lt;-0.000001,"Clear to pay (rate below PO)","Clear to pay")))))))</f>
        <v/>
      </c>
    </row>
    <row r="398" customFormat="false" ht="15" hidden="false" customHeight="false" outlineLevel="0" collapsed="false">
      <c r="A398" s="8"/>
      <c r="B398" s="8"/>
      <c r="C398" s="21"/>
      <c r="D398" s="8"/>
      <c r="E398" s="8"/>
      <c r="F398" s="19"/>
      <c r="G398" s="19"/>
      <c r="H398" s="20" t="str">
        <f aca="false">IF(B398="","",F398*G398)</f>
        <v/>
      </c>
      <c r="I398" s="22" t="str">
        <f aca="false">IF(B398="","",IF(COUNTIFS(PO!$A$9:$A$508,D398,PO!$B$9:$B$508,E398)=0,"",SUMIFS(PO!$E$9:$E$508,PO!$A$9:$A$508,D398,PO!$B$9:$B$508,E398)/COUNTIFS(PO!$A$9:$A$508,D398,PO!$B$9:$B$508,E398)))</f>
        <v/>
      </c>
      <c r="J398" s="22" t="str">
        <f aca="false">IF(B398="","",SUMIFS(GRN!$E$9:$E$508,GRN!$C$9:$C$508,D398,GRN!$D$9:$D$508,E398))</f>
        <v/>
      </c>
      <c r="K398" s="23" t="str">
        <f aca="false">IF(B398="","",SUMIFS($F$9:F398,$D$9:D398,D398,$E$9:E398,E398))</f>
        <v/>
      </c>
      <c r="L398" s="24" t="str">
        <f aca="false">IF(OR(B398="",I398=""),"",IF(I398=0,"",G398/I398-1))</f>
        <v/>
      </c>
      <c r="M398" s="10" t="str">
        <f aca="false">IF(B398="","",IF(COUNTIFS($A$9:A398,A398,$B$9:B398,B398)&gt;1,"Hold: duplicate invoice",IF(I398="","Hold: no PO line",IF(J398=0,"Hold: no GRN",IF(K398&gt;J398*(1+Settings!$C$5)+0.0001,"Hold: billed qty above GRN",IF(L398&gt;Settings!$C$6+0.000001,"Hold: rate above PO",IF(L398&lt;-0.000001,"Clear to pay (rate below PO)","Clear to pay")))))))</f>
        <v/>
      </c>
    </row>
    <row r="399" customFormat="false" ht="15" hidden="false" customHeight="false" outlineLevel="0" collapsed="false">
      <c r="A399" s="8"/>
      <c r="B399" s="8"/>
      <c r="C399" s="21"/>
      <c r="D399" s="8"/>
      <c r="E399" s="8"/>
      <c r="F399" s="19"/>
      <c r="G399" s="19"/>
      <c r="H399" s="20" t="str">
        <f aca="false">IF(B399="","",F399*G399)</f>
        <v/>
      </c>
      <c r="I399" s="22" t="str">
        <f aca="false">IF(B399="","",IF(COUNTIFS(PO!$A$9:$A$508,D399,PO!$B$9:$B$508,E399)=0,"",SUMIFS(PO!$E$9:$E$508,PO!$A$9:$A$508,D399,PO!$B$9:$B$508,E399)/COUNTIFS(PO!$A$9:$A$508,D399,PO!$B$9:$B$508,E399)))</f>
        <v/>
      </c>
      <c r="J399" s="22" t="str">
        <f aca="false">IF(B399="","",SUMIFS(GRN!$E$9:$E$508,GRN!$C$9:$C$508,D399,GRN!$D$9:$D$508,E399))</f>
        <v/>
      </c>
      <c r="K399" s="23" t="str">
        <f aca="false">IF(B399="","",SUMIFS($F$9:F399,$D$9:D399,D399,$E$9:E399,E399))</f>
        <v/>
      </c>
      <c r="L399" s="24" t="str">
        <f aca="false">IF(OR(B399="",I399=""),"",IF(I399=0,"",G399/I399-1))</f>
        <v/>
      </c>
      <c r="M399" s="10" t="str">
        <f aca="false">IF(B399="","",IF(COUNTIFS($A$9:A399,A399,$B$9:B399,B399)&gt;1,"Hold: duplicate invoice",IF(I399="","Hold: no PO line",IF(J399=0,"Hold: no GRN",IF(K399&gt;J399*(1+Settings!$C$5)+0.0001,"Hold: billed qty above GRN",IF(L399&gt;Settings!$C$6+0.000001,"Hold: rate above PO",IF(L399&lt;-0.000001,"Clear to pay (rate below PO)","Clear to pay")))))))</f>
        <v/>
      </c>
    </row>
    <row r="400" customFormat="false" ht="15" hidden="false" customHeight="false" outlineLevel="0" collapsed="false">
      <c r="A400" s="8"/>
      <c r="B400" s="8"/>
      <c r="C400" s="21"/>
      <c r="D400" s="8"/>
      <c r="E400" s="8"/>
      <c r="F400" s="19"/>
      <c r="G400" s="19"/>
      <c r="H400" s="20" t="str">
        <f aca="false">IF(B400="","",F400*G400)</f>
        <v/>
      </c>
      <c r="I400" s="22" t="str">
        <f aca="false">IF(B400="","",IF(COUNTIFS(PO!$A$9:$A$508,D400,PO!$B$9:$B$508,E400)=0,"",SUMIFS(PO!$E$9:$E$508,PO!$A$9:$A$508,D400,PO!$B$9:$B$508,E400)/COUNTIFS(PO!$A$9:$A$508,D400,PO!$B$9:$B$508,E400)))</f>
        <v/>
      </c>
      <c r="J400" s="22" t="str">
        <f aca="false">IF(B400="","",SUMIFS(GRN!$E$9:$E$508,GRN!$C$9:$C$508,D400,GRN!$D$9:$D$508,E400))</f>
        <v/>
      </c>
      <c r="K400" s="23" t="str">
        <f aca="false">IF(B400="","",SUMIFS($F$9:F400,$D$9:D400,D400,$E$9:E400,E400))</f>
        <v/>
      </c>
      <c r="L400" s="24" t="str">
        <f aca="false">IF(OR(B400="",I400=""),"",IF(I400=0,"",G400/I400-1))</f>
        <v/>
      </c>
      <c r="M400" s="10" t="str">
        <f aca="false">IF(B400="","",IF(COUNTIFS($A$9:A400,A400,$B$9:B400,B400)&gt;1,"Hold: duplicate invoice",IF(I400="","Hold: no PO line",IF(J400=0,"Hold: no GRN",IF(K400&gt;J400*(1+Settings!$C$5)+0.0001,"Hold: billed qty above GRN",IF(L400&gt;Settings!$C$6+0.000001,"Hold: rate above PO",IF(L400&lt;-0.000001,"Clear to pay (rate below PO)","Clear to pay")))))))</f>
        <v/>
      </c>
    </row>
    <row r="401" customFormat="false" ht="15" hidden="false" customHeight="false" outlineLevel="0" collapsed="false">
      <c r="A401" s="8"/>
      <c r="B401" s="8"/>
      <c r="C401" s="21"/>
      <c r="D401" s="8"/>
      <c r="E401" s="8"/>
      <c r="F401" s="19"/>
      <c r="G401" s="19"/>
      <c r="H401" s="20" t="str">
        <f aca="false">IF(B401="","",F401*G401)</f>
        <v/>
      </c>
      <c r="I401" s="22" t="str">
        <f aca="false">IF(B401="","",IF(COUNTIFS(PO!$A$9:$A$508,D401,PO!$B$9:$B$508,E401)=0,"",SUMIFS(PO!$E$9:$E$508,PO!$A$9:$A$508,D401,PO!$B$9:$B$508,E401)/COUNTIFS(PO!$A$9:$A$508,D401,PO!$B$9:$B$508,E401)))</f>
        <v/>
      </c>
      <c r="J401" s="22" t="str">
        <f aca="false">IF(B401="","",SUMIFS(GRN!$E$9:$E$508,GRN!$C$9:$C$508,D401,GRN!$D$9:$D$508,E401))</f>
        <v/>
      </c>
      <c r="K401" s="23" t="str">
        <f aca="false">IF(B401="","",SUMIFS($F$9:F401,$D$9:D401,D401,$E$9:E401,E401))</f>
        <v/>
      </c>
      <c r="L401" s="24" t="str">
        <f aca="false">IF(OR(B401="",I401=""),"",IF(I401=0,"",G401/I401-1))</f>
        <v/>
      </c>
      <c r="M401" s="10" t="str">
        <f aca="false">IF(B401="","",IF(COUNTIFS($A$9:A401,A401,$B$9:B401,B401)&gt;1,"Hold: duplicate invoice",IF(I401="","Hold: no PO line",IF(J401=0,"Hold: no GRN",IF(K401&gt;J401*(1+Settings!$C$5)+0.0001,"Hold: billed qty above GRN",IF(L401&gt;Settings!$C$6+0.000001,"Hold: rate above PO",IF(L401&lt;-0.000001,"Clear to pay (rate below PO)","Clear to pay")))))))</f>
        <v/>
      </c>
    </row>
    <row r="402" customFormat="false" ht="15" hidden="false" customHeight="false" outlineLevel="0" collapsed="false">
      <c r="A402" s="8"/>
      <c r="B402" s="8"/>
      <c r="C402" s="21"/>
      <c r="D402" s="8"/>
      <c r="E402" s="8"/>
      <c r="F402" s="19"/>
      <c r="G402" s="19"/>
      <c r="H402" s="20" t="str">
        <f aca="false">IF(B402="","",F402*G402)</f>
        <v/>
      </c>
      <c r="I402" s="22" t="str">
        <f aca="false">IF(B402="","",IF(COUNTIFS(PO!$A$9:$A$508,D402,PO!$B$9:$B$508,E402)=0,"",SUMIFS(PO!$E$9:$E$508,PO!$A$9:$A$508,D402,PO!$B$9:$B$508,E402)/COUNTIFS(PO!$A$9:$A$508,D402,PO!$B$9:$B$508,E402)))</f>
        <v/>
      </c>
      <c r="J402" s="22" t="str">
        <f aca="false">IF(B402="","",SUMIFS(GRN!$E$9:$E$508,GRN!$C$9:$C$508,D402,GRN!$D$9:$D$508,E402))</f>
        <v/>
      </c>
      <c r="K402" s="23" t="str">
        <f aca="false">IF(B402="","",SUMIFS($F$9:F402,$D$9:D402,D402,$E$9:E402,E402))</f>
        <v/>
      </c>
      <c r="L402" s="24" t="str">
        <f aca="false">IF(OR(B402="",I402=""),"",IF(I402=0,"",G402/I402-1))</f>
        <v/>
      </c>
      <c r="M402" s="10" t="str">
        <f aca="false">IF(B402="","",IF(COUNTIFS($A$9:A402,A402,$B$9:B402,B402)&gt;1,"Hold: duplicate invoice",IF(I402="","Hold: no PO line",IF(J402=0,"Hold: no GRN",IF(K402&gt;J402*(1+Settings!$C$5)+0.0001,"Hold: billed qty above GRN",IF(L402&gt;Settings!$C$6+0.000001,"Hold: rate above PO",IF(L402&lt;-0.000001,"Clear to pay (rate below PO)","Clear to pay")))))))</f>
        <v/>
      </c>
    </row>
    <row r="403" customFormat="false" ht="15" hidden="false" customHeight="false" outlineLevel="0" collapsed="false">
      <c r="A403" s="8"/>
      <c r="B403" s="8"/>
      <c r="C403" s="21"/>
      <c r="D403" s="8"/>
      <c r="E403" s="8"/>
      <c r="F403" s="19"/>
      <c r="G403" s="19"/>
      <c r="H403" s="20" t="str">
        <f aca="false">IF(B403="","",F403*G403)</f>
        <v/>
      </c>
      <c r="I403" s="22" t="str">
        <f aca="false">IF(B403="","",IF(COUNTIFS(PO!$A$9:$A$508,D403,PO!$B$9:$B$508,E403)=0,"",SUMIFS(PO!$E$9:$E$508,PO!$A$9:$A$508,D403,PO!$B$9:$B$508,E403)/COUNTIFS(PO!$A$9:$A$508,D403,PO!$B$9:$B$508,E403)))</f>
        <v/>
      </c>
      <c r="J403" s="22" t="str">
        <f aca="false">IF(B403="","",SUMIFS(GRN!$E$9:$E$508,GRN!$C$9:$C$508,D403,GRN!$D$9:$D$508,E403))</f>
        <v/>
      </c>
      <c r="K403" s="23" t="str">
        <f aca="false">IF(B403="","",SUMIFS($F$9:F403,$D$9:D403,D403,$E$9:E403,E403))</f>
        <v/>
      </c>
      <c r="L403" s="24" t="str">
        <f aca="false">IF(OR(B403="",I403=""),"",IF(I403=0,"",G403/I403-1))</f>
        <v/>
      </c>
      <c r="M403" s="10" t="str">
        <f aca="false">IF(B403="","",IF(COUNTIFS($A$9:A403,A403,$B$9:B403,B403)&gt;1,"Hold: duplicate invoice",IF(I403="","Hold: no PO line",IF(J403=0,"Hold: no GRN",IF(K403&gt;J403*(1+Settings!$C$5)+0.0001,"Hold: billed qty above GRN",IF(L403&gt;Settings!$C$6+0.000001,"Hold: rate above PO",IF(L403&lt;-0.000001,"Clear to pay (rate below PO)","Clear to pay")))))))</f>
        <v/>
      </c>
    </row>
    <row r="404" customFormat="false" ht="15" hidden="false" customHeight="false" outlineLevel="0" collapsed="false">
      <c r="A404" s="8"/>
      <c r="B404" s="8"/>
      <c r="C404" s="21"/>
      <c r="D404" s="8"/>
      <c r="E404" s="8"/>
      <c r="F404" s="19"/>
      <c r="G404" s="19"/>
      <c r="H404" s="20" t="str">
        <f aca="false">IF(B404="","",F404*G404)</f>
        <v/>
      </c>
      <c r="I404" s="22" t="str">
        <f aca="false">IF(B404="","",IF(COUNTIFS(PO!$A$9:$A$508,D404,PO!$B$9:$B$508,E404)=0,"",SUMIFS(PO!$E$9:$E$508,PO!$A$9:$A$508,D404,PO!$B$9:$B$508,E404)/COUNTIFS(PO!$A$9:$A$508,D404,PO!$B$9:$B$508,E404)))</f>
        <v/>
      </c>
      <c r="J404" s="22" t="str">
        <f aca="false">IF(B404="","",SUMIFS(GRN!$E$9:$E$508,GRN!$C$9:$C$508,D404,GRN!$D$9:$D$508,E404))</f>
        <v/>
      </c>
      <c r="K404" s="23" t="str">
        <f aca="false">IF(B404="","",SUMIFS($F$9:F404,$D$9:D404,D404,$E$9:E404,E404))</f>
        <v/>
      </c>
      <c r="L404" s="24" t="str">
        <f aca="false">IF(OR(B404="",I404=""),"",IF(I404=0,"",G404/I404-1))</f>
        <v/>
      </c>
      <c r="M404" s="10" t="str">
        <f aca="false">IF(B404="","",IF(COUNTIFS($A$9:A404,A404,$B$9:B404,B404)&gt;1,"Hold: duplicate invoice",IF(I404="","Hold: no PO line",IF(J404=0,"Hold: no GRN",IF(K404&gt;J404*(1+Settings!$C$5)+0.0001,"Hold: billed qty above GRN",IF(L404&gt;Settings!$C$6+0.000001,"Hold: rate above PO",IF(L404&lt;-0.000001,"Clear to pay (rate below PO)","Clear to pay")))))))</f>
        <v/>
      </c>
    </row>
    <row r="405" customFormat="false" ht="15" hidden="false" customHeight="false" outlineLevel="0" collapsed="false">
      <c r="A405" s="8"/>
      <c r="B405" s="8"/>
      <c r="C405" s="21"/>
      <c r="D405" s="8"/>
      <c r="E405" s="8"/>
      <c r="F405" s="19"/>
      <c r="G405" s="19"/>
      <c r="H405" s="20" t="str">
        <f aca="false">IF(B405="","",F405*G405)</f>
        <v/>
      </c>
      <c r="I405" s="22" t="str">
        <f aca="false">IF(B405="","",IF(COUNTIFS(PO!$A$9:$A$508,D405,PO!$B$9:$B$508,E405)=0,"",SUMIFS(PO!$E$9:$E$508,PO!$A$9:$A$508,D405,PO!$B$9:$B$508,E405)/COUNTIFS(PO!$A$9:$A$508,D405,PO!$B$9:$B$508,E405)))</f>
        <v/>
      </c>
      <c r="J405" s="22" t="str">
        <f aca="false">IF(B405="","",SUMIFS(GRN!$E$9:$E$508,GRN!$C$9:$C$508,D405,GRN!$D$9:$D$508,E405))</f>
        <v/>
      </c>
      <c r="K405" s="23" t="str">
        <f aca="false">IF(B405="","",SUMIFS($F$9:F405,$D$9:D405,D405,$E$9:E405,E405))</f>
        <v/>
      </c>
      <c r="L405" s="24" t="str">
        <f aca="false">IF(OR(B405="",I405=""),"",IF(I405=0,"",G405/I405-1))</f>
        <v/>
      </c>
      <c r="M405" s="10" t="str">
        <f aca="false">IF(B405="","",IF(COUNTIFS($A$9:A405,A405,$B$9:B405,B405)&gt;1,"Hold: duplicate invoice",IF(I405="","Hold: no PO line",IF(J405=0,"Hold: no GRN",IF(K405&gt;J405*(1+Settings!$C$5)+0.0001,"Hold: billed qty above GRN",IF(L405&gt;Settings!$C$6+0.000001,"Hold: rate above PO",IF(L405&lt;-0.000001,"Clear to pay (rate below PO)","Clear to pay")))))))</f>
        <v/>
      </c>
    </row>
    <row r="406" customFormat="false" ht="15" hidden="false" customHeight="false" outlineLevel="0" collapsed="false">
      <c r="A406" s="8"/>
      <c r="B406" s="8"/>
      <c r="C406" s="21"/>
      <c r="D406" s="8"/>
      <c r="E406" s="8"/>
      <c r="F406" s="19"/>
      <c r="G406" s="19"/>
      <c r="H406" s="20" t="str">
        <f aca="false">IF(B406="","",F406*G406)</f>
        <v/>
      </c>
      <c r="I406" s="22" t="str">
        <f aca="false">IF(B406="","",IF(COUNTIFS(PO!$A$9:$A$508,D406,PO!$B$9:$B$508,E406)=0,"",SUMIFS(PO!$E$9:$E$508,PO!$A$9:$A$508,D406,PO!$B$9:$B$508,E406)/COUNTIFS(PO!$A$9:$A$508,D406,PO!$B$9:$B$508,E406)))</f>
        <v/>
      </c>
      <c r="J406" s="22" t="str">
        <f aca="false">IF(B406="","",SUMIFS(GRN!$E$9:$E$508,GRN!$C$9:$C$508,D406,GRN!$D$9:$D$508,E406))</f>
        <v/>
      </c>
      <c r="K406" s="23" t="str">
        <f aca="false">IF(B406="","",SUMIFS($F$9:F406,$D$9:D406,D406,$E$9:E406,E406))</f>
        <v/>
      </c>
      <c r="L406" s="24" t="str">
        <f aca="false">IF(OR(B406="",I406=""),"",IF(I406=0,"",G406/I406-1))</f>
        <v/>
      </c>
      <c r="M406" s="10" t="str">
        <f aca="false">IF(B406="","",IF(COUNTIFS($A$9:A406,A406,$B$9:B406,B406)&gt;1,"Hold: duplicate invoice",IF(I406="","Hold: no PO line",IF(J406=0,"Hold: no GRN",IF(K406&gt;J406*(1+Settings!$C$5)+0.0001,"Hold: billed qty above GRN",IF(L406&gt;Settings!$C$6+0.000001,"Hold: rate above PO",IF(L406&lt;-0.000001,"Clear to pay (rate below PO)","Clear to pay")))))))</f>
        <v/>
      </c>
    </row>
    <row r="407" customFormat="false" ht="15" hidden="false" customHeight="false" outlineLevel="0" collapsed="false">
      <c r="A407" s="8"/>
      <c r="B407" s="8"/>
      <c r="C407" s="21"/>
      <c r="D407" s="8"/>
      <c r="E407" s="8"/>
      <c r="F407" s="19"/>
      <c r="G407" s="19"/>
      <c r="H407" s="20" t="str">
        <f aca="false">IF(B407="","",F407*G407)</f>
        <v/>
      </c>
      <c r="I407" s="22" t="str">
        <f aca="false">IF(B407="","",IF(COUNTIFS(PO!$A$9:$A$508,D407,PO!$B$9:$B$508,E407)=0,"",SUMIFS(PO!$E$9:$E$508,PO!$A$9:$A$508,D407,PO!$B$9:$B$508,E407)/COUNTIFS(PO!$A$9:$A$508,D407,PO!$B$9:$B$508,E407)))</f>
        <v/>
      </c>
      <c r="J407" s="22" t="str">
        <f aca="false">IF(B407="","",SUMIFS(GRN!$E$9:$E$508,GRN!$C$9:$C$508,D407,GRN!$D$9:$D$508,E407))</f>
        <v/>
      </c>
      <c r="K407" s="23" t="str">
        <f aca="false">IF(B407="","",SUMIFS($F$9:F407,$D$9:D407,D407,$E$9:E407,E407))</f>
        <v/>
      </c>
      <c r="L407" s="24" t="str">
        <f aca="false">IF(OR(B407="",I407=""),"",IF(I407=0,"",G407/I407-1))</f>
        <v/>
      </c>
      <c r="M407" s="10" t="str">
        <f aca="false">IF(B407="","",IF(COUNTIFS($A$9:A407,A407,$B$9:B407,B407)&gt;1,"Hold: duplicate invoice",IF(I407="","Hold: no PO line",IF(J407=0,"Hold: no GRN",IF(K407&gt;J407*(1+Settings!$C$5)+0.0001,"Hold: billed qty above GRN",IF(L407&gt;Settings!$C$6+0.000001,"Hold: rate above PO",IF(L407&lt;-0.000001,"Clear to pay (rate below PO)","Clear to pay")))))))</f>
        <v/>
      </c>
    </row>
    <row r="408" customFormat="false" ht="15" hidden="false" customHeight="false" outlineLevel="0" collapsed="false">
      <c r="A408" s="8"/>
      <c r="B408" s="8"/>
      <c r="C408" s="21"/>
      <c r="D408" s="8"/>
      <c r="E408" s="8"/>
      <c r="F408" s="19"/>
      <c r="G408" s="19"/>
      <c r="H408" s="20" t="str">
        <f aca="false">IF(B408="","",F408*G408)</f>
        <v/>
      </c>
      <c r="I408" s="22" t="str">
        <f aca="false">IF(B408="","",IF(COUNTIFS(PO!$A$9:$A$508,D408,PO!$B$9:$B$508,E408)=0,"",SUMIFS(PO!$E$9:$E$508,PO!$A$9:$A$508,D408,PO!$B$9:$B$508,E408)/COUNTIFS(PO!$A$9:$A$508,D408,PO!$B$9:$B$508,E408)))</f>
        <v/>
      </c>
      <c r="J408" s="22" t="str">
        <f aca="false">IF(B408="","",SUMIFS(GRN!$E$9:$E$508,GRN!$C$9:$C$508,D408,GRN!$D$9:$D$508,E408))</f>
        <v/>
      </c>
      <c r="K408" s="23" t="str">
        <f aca="false">IF(B408="","",SUMIFS($F$9:F408,$D$9:D408,D408,$E$9:E408,E408))</f>
        <v/>
      </c>
      <c r="L408" s="24" t="str">
        <f aca="false">IF(OR(B408="",I408=""),"",IF(I408=0,"",G408/I408-1))</f>
        <v/>
      </c>
      <c r="M408" s="10" t="str">
        <f aca="false">IF(B408="","",IF(COUNTIFS($A$9:A408,A408,$B$9:B408,B408)&gt;1,"Hold: duplicate invoice",IF(I408="","Hold: no PO line",IF(J408=0,"Hold: no GRN",IF(K408&gt;J408*(1+Settings!$C$5)+0.0001,"Hold: billed qty above GRN",IF(L408&gt;Settings!$C$6+0.000001,"Hold: rate above PO",IF(L408&lt;-0.000001,"Clear to pay (rate below PO)","Clear to pay")))))))</f>
        <v/>
      </c>
    </row>
    <row r="409" customFormat="false" ht="15" hidden="false" customHeight="false" outlineLevel="0" collapsed="false">
      <c r="A409" s="8"/>
      <c r="B409" s="8"/>
      <c r="C409" s="21"/>
      <c r="D409" s="8"/>
      <c r="E409" s="8"/>
      <c r="F409" s="19"/>
      <c r="G409" s="19"/>
      <c r="H409" s="20" t="str">
        <f aca="false">IF(B409="","",F409*G409)</f>
        <v/>
      </c>
      <c r="I409" s="22" t="str">
        <f aca="false">IF(B409="","",IF(COUNTIFS(PO!$A$9:$A$508,D409,PO!$B$9:$B$508,E409)=0,"",SUMIFS(PO!$E$9:$E$508,PO!$A$9:$A$508,D409,PO!$B$9:$B$508,E409)/COUNTIFS(PO!$A$9:$A$508,D409,PO!$B$9:$B$508,E409)))</f>
        <v/>
      </c>
      <c r="J409" s="22" t="str">
        <f aca="false">IF(B409="","",SUMIFS(GRN!$E$9:$E$508,GRN!$C$9:$C$508,D409,GRN!$D$9:$D$508,E409))</f>
        <v/>
      </c>
      <c r="K409" s="23" t="str">
        <f aca="false">IF(B409="","",SUMIFS($F$9:F409,$D$9:D409,D409,$E$9:E409,E409))</f>
        <v/>
      </c>
      <c r="L409" s="24" t="str">
        <f aca="false">IF(OR(B409="",I409=""),"",IF(I409=0,"",G409/I409-1))</f>
        <v/>
      </c>
      <c r="M409" s="10" t="str">
        <f aca="false">IF(B409="","",IF(COUNTIFS($A$9:A409,A409,$B$9:B409,B409)&gt;1,"Hold: duplicate invoice",IF(I409="","Hold: no PO line",IF(J409=0,"Hold: no GRN",IF(K409&gt;J409*(1+Settings!$C$5)+0.0001,"Hold: billed qty above GRN",IF(L409&gt;Settings!$C$6+0.000001,"Hold: rate above PO",IF(L409&lt;-0.000001,"Clear to pay (rate below PO)","Clear to pay")))))))</f>
        <v/>
      </c>
    </row>
    <row r="410" customFormat="false" ht="15" hidden="false" customHeight="false" outlineLevel="0" collapsed="false">
      <c r="A410" s="8"/>
      <c r="B410" s="8"/>
      <c r="C410" s="21"/>
      <c r="D410" s="8"/>
      <c r="E410" s="8"/>
      <c r="F410" s="19"/>
      <c r="G410" s="19"/>
      <c r="H410" s="20" t="str">
        <f aca="false">IF(B410="","",F410*G410)</f>
        <v/>
      </c>
      <c r="I410" s="22" t="str">
        <f aca="false">IF(B410="","",IF(COUNTIFS(PO!$A$9:$A$508,D410,PO!$B$9:$B$508,E410)=0,"",SUMIFS(PO!$E$9:$E$508,PO!$A$9:$A$508,D410,PO!$B$9:$B$508,E410)/COUNTIFS(PO!$A$9:$A$508,D410,PO!$B$9:$B$508,E410)))</f>
        <v/>
      </c>
      <c r="J410" s="22" t="str">
        <f aca="false">IF(B410="","",SUMIFS(GRN!$E$9:$E$508,GRN!$C$9:$C$508,D410,GRN!$D$9:$D$508,E410))</f>
        <v/>
      </c>
      <c r="K410" s="23" t="str">
        <f aca="false">IF(B410="","",SUMIFS($F$9:F410,$D$9:D410,D410,$E$9:E410,E410))</f>
        <v/>
      </c>
      <c r="L410" s="24" t="str">
        <f aca="false">IF(OR(B410="",I410=""),"",IF(I410=0,"",G410/I410-1))</f>
        <v/>
      </c>
      <c r="M410" s="10" t="str">
        <f aca="false">IF(B410="","",IF(COUNTIFS($A$9:A410,A410,$B$9:B410,B410)&gt;1,"Hold: duplicate invoice",IF(I410="","Hold: no PO line",IF(J410=0,"Hold: no GRN",IF(K410&gt;J410*(1+Settings!$C$5)+0.0001,"Hold: billed qty above GRN",IF(L410&gt;Settings!$C$6+0.000001,"Hold: rate above PO",IF(L410&lt;-0.000001,"Clear to pay (rate below PO)","Clear to pay")))))))</f>
        <v/>
      </c>
    </row>
    <row r="411" customFormat="false" ht="15" hidden="false" customHeight="false" outlineLevel="0" collapsed="false">
      <c r="A411" s="8"/>
      <c r="B411" s="8"/>
      <c r="C411" s="21"/>
      <c r="D411" s="8"/>
      <c r="E411" s="8"/>
      <c r="F411" s="19"/>
      <c r="G411" s="19"/>
      <c r="H411" s="20" t="str">
        <f aca="false">IF(B411="","",F411*G411)</f>
        <v/>
      </c>
      <c r="I411" s="22" t="str">
        <f aca="false">IF(B411="","",IF(COUNTIFS(PO!$A$9:$A$508,D411,PO!$B$9:$B$508,E411)=0,"",SUMIFS(PO!$E$9:$E$508,PO!$A$9:$A$508,D411,PO!$B$9:$B$508,E411)/COUNTIFS(PO!$A$9:$A$508,D411,PO!$B$9:$B$508,E411)))</f>
        <v/>
      </c>
      <c r="J411" s="22" t="str">
        <f aca="false">IF(B411="","",SUMIFS(GRN!$E$9:$E$508,GRN!$C$9:$C$508,D411,GRN!$D$9:$D$508,E411))</f>
        <v/>
      </c>
      <c r="K411" s="23" t="str">
        <f aca="false">IF(B411="","",SUMIFS($F$9:F411,$D$9:D411,D411,$E$9:E411,E411))</f>
        <v/>
      </c>
      <c r="L411" s="24" t="str">
        <f aca="false">IF(OR(B411="",I411=""),"",IF(I411=0,"",G411/I411-1))</f>
        <v/>
      </c>
      <c r="M411" s="10" t="str">
        <f aca="false">IF(B411="","",IF(COUNTIFS($A$9:A411,A411,$B$9:B411,B411)&gt;1,"Hold: duplicate invoice",IF(I411="","Hold: no PO line",IF(J411=0,"Hold: no GRN",IF(K411&gt;J411*(1+Settings!$C$5)+0.0001,"Hold: billed qty above GRN",IF(L411&gt;Settings!$C$6+0.000001,"Hold: rate above PO",IF(L411&lt;-0.000001,"Clear to pay (rate below PO)","Clear to pay")))))))</f>
        <v/>
      </c>
    </row>
    <row r="412" customFormat="false" ht="15" hidden="false" customHeight="false" outlineLevel="0" collapsed="false">
      <c r="A412" s="8"/>
      <c r="B412" s="8"/>
      <c r="C412" s="21"/>
      <c r="D412" s="8"/>
      <c r="E412" s="8"/>
      <c r="F412" s="19"/>
      <c r="G412" s="19"/>
      <c r="H412" s="20" t="str">
        <f aca="false">IF(B412="","",F412*G412)</f>
        <v/>
      </c>
      <c r="I412" s="22" t="str">
        <f aca="false">IF(B412="","",IF(COUNTIFS(PO!$A$9:$A$508,D412,PO!$B$9:$B$508,E412)=0,"",SUMIFS(PO!$E$9:$E$508,PO!$A$9:$A$508,D412,PO!$B$9:$B$508,E412)/COUNTIFS(PO!$A$9:$A$508,D412,PO!$B$9:$B$508,E412)))</f>
        <v/>
      </c>
      <c r="J412" s="22" t="str">
        <f aca="false">IF(B412="","",SUMIFS(GRN!$E$9:$E$508,GRN!$C$9:$C$508,D412,GRN!$D$9:$D$508,E412))</f>
        <v/>
      </c>
      <c r="K412" s="23" t="str">
        <f aca="false">IF(B412="","",SUMIFS($F$9:F412,$D$9:D412,D412,$E$9:E412,E412))</f>
        <v/>
      </c>
      <c r="L412" s="24" t="str">
        <f aca="false">IF(OR(B412="",I412=""),"",IF(I412=0,"",G412/I412-1))</f>
        <v/>
      </c>
      <c r="M412" s="10" t="str">
        <f aca="false">IF(B412="","",IF(COUNTIFS($A$9:A412,A412,$B$9:B412,B412)&gt;1,"Hold: duplicate invoice",IF(I412="","Hold: no PO line",IF(J412=0,"Hold: no GRN",IF(K412&gt;J412*(1+Settings!$C$5)+0.0001,"Hold: billed qty above GRN",IF(L412&gt;Settings!$C$6+0.000001,"Hold: rate above PO",IF(L412&lt;-0.000001,"Clear to pay (rate below PO)","Clear to pay")))))))</f>
        <v/>
      </c>
    </row>
    <row r="413" customFormat="false" ht="15" hidden="false" customHeight="false" outlineLevel="0" collapsed="false">
      <c r="A413" s="8"/>
      <c r="B413" s="8"/>
      <c r="C413" s="21"/>
      <c r="D413" s="8"/>
      <c r="E413" s="8"/>
      <c r="F413" s="19"/>
      <c r="G413" s="19"/>
      <c r="H413" s="20" t="str">
        <f aca="false">IF(B413="","",F413*G413)</f>
        <v/>
      </c>
      <c r="I413" s="22" t="str">
        <f aca="false">IF(B413="","",IF(COUNTIFS(PO!$A$9:$A$508,D413,PO!$B$9:$B$508,E413)=0,"",SUMIFS(PO!$E$9:$E$508,PO!$A$9:$A$508,D413,PO!$B$9:$B$508,E413)/COUNTIFS(PO!$A$9:$A$508,D413,PO!$B$9:$B$508,E413)))</f>
        <v/>
      </c>
      <c r="J413" s="22" t="str">
        <f aca="false">IF(B413="","",SUMIFS(GRN!$E$9:$E$508,GRN!$C$9:$C$508,D413,GRN!$D$9:$D$508,E413))</f>
        <v/>
      </c>
      <c r="K413" s="23" t="str">
        <f aca="false">IF(B413="","",SUMIFS($F$9:F413,$D$9:D413,D413,$E$9:E413,E413))</f>
        <v/>
      </c>
      <c r="L413" s="24" t="str">
        <f aca="false">IF(OR(B413="",I413=""),"",IF(I413=0,"",G413/I413-1))</f>
        <v/>
      </c>
      <c r="M413" s="10" t="str">
        <f aca="false">IF(B413="","",IF(COUNTIFS($A$9:A413,A413,$B$9:B413,B413)&gt;1,"Hold: duplicate invoice",IF(I413="","Hold: no PO line",IF(J413=0,"Hold: no GRN",IF(K413&gt;J413*(1+Settings!$C$5)+0.0001,"Hold: billed qty above GRN",IF(L413&gt;Settings!$C$6+0.000001,"Hold: rate above PO",IF(L413&lt;-0.000001,"Clear to pay (rate below PO)","Clear to pay")))))))</f>
        <v/>
      </c>
    </row>
    <row r="414" customFormat="false" ht="15" hidden="false" customHeight="false" outlineLevel="0" collapsed="false">
      <c r="A414" s="8"/>
      <c r="B414" s="8"/>
      <c r="C414" s="21"/>
      <c r="D414" s="8"/>
      <c r="E414" s="8"/>
      <c r="F414" s="19"/>
      <c r="G414" s="19"/>
      <c r="H414" s="20" t="str">
        <f aca="false">IF(B414="","",F414*G414)</f>
        <v/>
      </c>
      <c r="I414" s="22" t="str">
        <f aca="false">IF(B414="","",IF(COUNTIFS(PO!$A$9:$A$508,D414,PO!$B$9:$B$508,E414)=0,"",SUMIFS(PO!$E$9:$E$508,PO!$A$9:$A$508,D414,PO!$B$9:$B$508,E414)/COUNTIFS(PO!$A$9:$A$508,D414,PO!$B$9:$B$508,E414)))</f>
        <v/>
      </c>
      <c r="J414" s="22" t="str">
        <f aca="false">IF(B414="","",SUMIFS(GRN!$E$9:$E$508,GRN!$C$9:$C$508,D414,GRN!$D$9:$D$508,E414))</f>
        <v/>
      </c>
      <c r="K414" s="23" t="str">
        <f aca="false">IF(B414="","",SUMIFS($F$9:F414,$D$9:D414,D414,$E$9:E414,E414))</f>
        <v/>
      </c>
      <c r="L414" s="24" t="str">
        <f aca="false">IF(OR(B414="",I414=""),"",IF(I414=0,"",G414/I414-1))</f>
        <v/>
      </c>
      <c r="M414" s="10" t="str">
        <f aca="false">IF(B414="","",IF(COUNTIFS($A$9:A414,A414,$B$9:B414,B414)&gt;1,"Hold: duplicate invoice",IF(I414="","Hold: no PO line",IF(J414=0,"Hold: no GRN",IF(K414&gt;J414*(1+Settings!$C$5)+0.0001,"Hold: billed qty above GRN",IF(L414&gt;Settings!$C$6+0.000001,"Hold: rate above PO",IF(L414&lt;-0.000001,"Clear to pay (rate below PO)","Clear to pay")))))))</f>
        <v/>
      </c>
    </row>
    <row r="415" customFormat="false" ht="15" hidden="false" customHeight="false" outlineLevel="0" collapsed="false">
      <c r="A415" s="8"/>
      <c r="B415" s="8"/>
      <c r="C415" s="21"/>
      <c r="D415" s="8"/>
      <c r="E415" s="8"/>
      <c r="F415" s="19"/>
      <c r="G415" s="19"/>
      <c r="H415" s="20" t="str">
        <f aca="false">IF(B415="","",F415*G415)</f>
        <v/>
      </c>
      <c r="I415" s="22" t="str">
        <f aca="false">IF(B415="","",IF(COUNTIFS(PO!$A$9:$A$508,D415,PO!$B$9:$B$508,E415)=0,"",SUMIFS(PO!$E$9:$E$508,PO!$A$9:$A$508,D415,PO!$B$9:$B$508,E415)/COUNTIFS(PO!$A$9:$A$508,D415,PO!$B$9:$B$508,E415)))</f>
        <v/>
      </c>
      <c r="J415" s="22" t="str">
        <f aca="false">IF(B415="","",SUMIFS(GRN!$E$9:$E$508,GRN!$C$9:$C$508,D415,GRN!$D$9:$D$508,E415))</f>
        <v/>
      </c>
      <c r="K415" s="23" t="str">
        <f aca="false">IF(B415="","",SUMIFS($F$9:F415,$D$9:D415,D415,$E$9:E415,E415))</f>
        <v/>
      </c>
      <c r="L415" s="24" t="str">
        <f aca="false">IF(OR(B415="",I415=""),"",IF(I415=0,"",G415/I415-1))</f>
        <v/>
      </c>
      <c r="M415" s="10" t="str">
        <f aca="false">IF(B415="","",IF(COUNTIFS($A$9:A415,A415,$B$9:B415,B415)&gt;1,"Hold: duplicate invoice",IF(I415="","Hold: no PO line",IF(J415=0,"Hold: no GRN",IF(K415&gt;J415*(1+Settings!$C$5)+0.0001,"Hold: billed qty above GRN",IF(L415&gt;Settings!$C$6+0.000001,"Hold: rate above PO",IF(L415&lt;-0.000001,"Clear to pay (rate below PO)","Clear to pay")))))))</f>
        <v/>
      </c>
    </row>
    <row r="416" customFormat="false" ht="15" hidden="false" customHeight="false" outlineLevel="0" collapsed="false">
      <c r="A416" s="8"/>
      <c r="B416" s="8"/>
      <c r="C416" s="21"/>
      <c r="D416" s="8"/>
      <c r="E416" s="8"/>
      <c r="F416" s="19"/>
      <c r="G416" s="19"/>
      <c r="H416" s="20" t="str">
        <f aca="false">IF(B416="","",F416*G416)</f>
        <v/>
      </c>
      <c r="I416" s="22" t="str">
        <f aca="false">IF(B416="","",IF(COUNTIFS(PO!$A$9:$A$508,D416,PO!$B$9:$B$508,E416)=0,"",SUMIFS(PO!$E$9:$E$508,PO!$A$9:$A$508,D416,PO!$B$9:$B$508,E416)/COUNTIFS(PO!$A$9:$A$508,D416,PO!$B$9:$B$508,E416)))</f>
        <v/>
      </c>
      <c r="J416" s="22" t="str">
        <f aca="false">IF(B416="","",SUMIFS(GRN!$E$9:$E$508,GRN!$C$9:$C$508,D416,GRN!$D$9:$D$508,E416))</f>
        <v/>
      </c>
      <c r="K416" s="23" t="str">
        <f aca="false">IF(B416="","",SUMIFS($F$9:F416,$D$9:D416,D416,$E$9:E416,E416))</f>
        <v/>
      </c>
      <c r="L416" s="24" t="str">
        <f aca="false">IF(OR(B416="",I416=""),"",IF(I416=0,"",G416/I416-1))</f>
        <v/>
      </c>
      <c r="M416" s="10" t="str">
        <f aca="false">IF(B416="","",IF(COUNTIFS($A$9:A416,A416,$B$9:B416,B416)&gt;1,"Hold: duplicate invoice",IF(I416="","Hold: no PO line",IF(J416=0,"Hold: no GRN",IF(K416&gt;J416*(1+Settings!$C$5)+0.0001,"Hold: billed qty above GRN",IF(L416&gt;Settings!$C$6+0.000001,"Hold: rate above PO",IF(L416&lt;-0.000001,"Clear to pay (rate below PO)","Clear to pay")))))))</f>
        <v/>
      </c>
    </row>
    <row r="417" customFormat="false" ht="15" hidden="false" customHeight="false" outlineLevel="0" collapsed="false">
      <c r="A417" s="8"/>
      <c r="B417" s="8"/>
      <c r="C417" s="21"/>
      <c r="D417" s="8"/>
      <c r="E417" s="8"/>
      <c r="F417" s="19"/>
      <c r="G417" s="19"/>
      <c r="H417" s="20" t="str">
        <f aca="false">IF(B417="","",F417*G417)</f>
        <v/>
      </c>
      <c r="I417" s="22" t="str">
        <f aca="false">IF(B417="","",IF(COUNTIFS(PO!$A$9:$A$508,D417,PO!$B$9:$B$508,E417)=0,"",SUMIFS(PO!$E$9:$E$508,PO!$A$9:$A$508,D417,PO!$B$9:$B$508,E417)/COUNTIFS(PO!$A$9:$A$508,D417,PO!$B$9:$B$508,E417)))</f>
        <v/>
      </c>
      <c r="J417" s="22" t="str">
        <f aca="false">IF(B417="","",SUMIFS(GRN!$E$9:$E$508,GRN!$C$9:$C$508,D417,GRN!$D$9:$D$508,E417))</f>
        <v/>
      </c>
      <c r="K417" s="23" t="str">
        <f aca="false">IF(B417="","",SUMIFS($F$9:F417,$D$9:D417,D417,$E$9:E417,E417))</f>
        <v/>
      </c>
      <c r="L417" s="24" t="str">
        <f aca="false">IF(OR(B417="",I417=""),"",IF(I417=0,"",G417/I417-1))</f>
        <v/>
      </c>
      <c r="M417" s="10" t="str">
        <f aca="false">IF(B417="","",IF(COUNTIFS($A$9:A417,A417,$B$9:B417,B417)&gt;1,"Hold: duplicate invoice",IF(I417="","Hold: no PO line",IF(J417=0,"Hold: no GRN",IF(K417&gt;J417*(1+Settings!$C$5)+0.0001,"Hold: billed qty above GRN",IF(L417&gt;Settings!$C$6+0.000001,"Hold: rate above PO",IF(L417&lt;-0.000001,"Clear to pay (rate below PO)","Clear to pay")))))))</f>
        <v/>
      </c>
    </row>
    <row r="418" customFormat="false" ht="15" hidden="false" customHeight="false" outlineLevel="0" collapsed="false">
      <c r="A418" s="8"/>
      <c r="B418" s="8"/>
      <c r="C418" s="21"/>
      <c r="D418" s="8"/>
      <c r="E418" s="8"/>
      <c r="F418" s="19"/>
      <c r="G418" s="19"/>
      <c r="H418" s="20" t="str">
        <f aca="false">IF(B418="","",F418*G418)</f>
        <v/>
      </c>
      <c r="I418" s="22" t="str">
        <f aca="false">IF(B418="","",IF(COUNTIFS(PO!$A$9:$A$508,D418,PO!$B$9:$B$508,E418)=0,"",SUMIFS(PO!$E$9:$E$508,PO!$A$9:$A$508,D418,PO!$B$9:$B$508,E418)/COUNTIFS(PO!$A$9:$A$508,D418,PO!$B$9:$B$508,E418)))</f>
        <v/>
      </c>
      <c r="J418" s="22" t="str">
        <f aca="false">IF(B418="","",SUMIFS(GRN!$E$9:$E$508,GRN!$C$9:$C$508,D418,GRN!$D$9:$D$508,E418))</f>
        <v/>
      </c>
      <c r="K418" s="23" t="str">
        <f aca="false">IF(B418="","",SUMIFS($F$9:F418,$D$9:D418,D418,$E$9:E418,E418))</f>
        <v/>
      </c>
      <c r="L418" s="24" t="str">
        <f aca="false">IF(OR(B418="",I418=""),"",IF(I418=0,"",G418/I418-1))</f>
        <v/>
      </c>
      <c r="M418" s="10" t="str">
        <f aca="false">IF(B418="","",IF(COUNTIFS($A$9:A418,A418,$B$9:B418,B418)&gt;1,"Hold: duplicate invoice",IF(I418="","Hold: no PO line",IF(J418=0,"Hold: no GRN",IF(K418&gt;J418*(1+Settings!$C$5)+0.0001,"Hold: billed qty above GRN",IF(L418&gt;Settings!$C$6+0.000001,"Hold: rate above PO",IF(L418&lt;-0.000001,"Clear to pay (rate below PO)","Clear to pay")))))))</f>
        <v/>
      </c>
    </row>
    <row r="419" customFormat="false" ht="15" hidden="false" customHeight="false" outlineLevel="0" collapsed="false">
      <c r="A419" s="8"/>
      <c r="B419" s="8"/>
      <c r="C419" s="21"/>
      <c r="D419" s="8"/>
      <c r="E419" s="8"/>
      <c r="F419" s="19"/>
      <c r="G419" s="19"/>
      <c r="H419" s="20" t="str">
        <f aca="false">IF(B419="","",F419*G419)</f>
        <v/>
      </c>
      <c r="I419" s="22" t="str">
        <f aca="false">IF(B419="","",IF(COUNTIFS(PO!$A$9:$A$508,D419,PO!$B$9:$B$508,E419)=0,"",SUMIFS(PO!$E$9:$E$508,PO!$A$9:$A$508,D419,PO!$B$9:$B$508,E419)/COUNTIFS(PO!$A$9:$A$508,D419,PO!$B$9:$B$508,E419)))</f>
        <v/>
      </c>
      <c r="J419" s="22" t="str">
        <f aca="false">IF(B419="","",SUMIFS(GRN!$E$9:$E$508,GRN!$C$9:$C$508,D419,GRN!$D$9:$D$508,E419))</f>
        <v/>
      </c>
      <c r="K419" s="23" t="str">
        <f aca="false">IF(B419="","",SUMIFS($F$9:F419,$D$9:D419,D419,$E$9:E419,E419))</f>
        <v/>
      </c>
      <c r="L419" s="24" t="str">
        <f aca="false">IF(OR(B419="",I419=""),"",IF(I419=0,"",G419/I419-1))</f>
        <v/>
      </c>
      <c r="M419" s="10" t="str">
        <f aca="false">IF(B419="","",IF(COUNTIFS($A$9:A419,A419,$B$9:B419,B419)&gt;1,"Hold: duplicate invoice",IF(I419="","Hold: no PO line",IF(J419=0,"Hold: no GRN",IF(K419&gt;J419*(1+Settings!$C$5)+0.0001,"Hold: billed qty above GRN",IF(L419&gt;Settings!$C$6+0.000001,"Hold: rate above PO",IF(L419&lt;-0.000001,"Clear to pay (rate below PO)","Clear to pay")))))))</f>
        <v/>
      </c>
    </row>
    <row r="420" customFormat="false" ht="15" hidden="false" customHeight="false" outlineLevel="0" collapsed="false">
      <c r="A420" s="8"/>
      <c r="B420" s="8"/>
      <c r="C420" s="21"/>
      <c r="D420" s="8"/>
      <c r="E420" s="8"/>
      <c r="F420" s="19"/>
      <c r="G420" s="19"/>
      <c r="H420" s="20" t="str">
        <f aca="false">IF(B420="","",F420*G420)</f>
        <v/>
      </c>
      <c r="I420" s="22" t="str">
        <f aca="false">IF(B420="","",IF(COUNTIFS(PO!$A$9:$A$508,D420,PO!$B$9:$B$508,E420)=0,"",SUMIFS(PO!$E$9:$E$508,PO!$A$9:$A$508,D420,PO!$B$9:$B$508,E420)/COUNTIFS(PO!$A$9:$A$508,D420,PO!$B$9:$B$508,E420)))</f>
        <v/>
      </c>
      <c r="J420" s="22" t="str">
        <f aca="false">IF(B420="","",SUMIFS(GRN!$E$9:$E$508,GRN!$C$9:$C$508,D420,GRN!$D$9:$D$508,E420))</f>
        <v/>
      </c>
      <c r="K420" s="23" t="str">
        <f aca="false">IF(B420="","",SUMIFS($F$9:F420,$D$9:D420,D420,$E$9:E420,E420))</f>
        <v/>
      </c>
      <c r="L420" s="24" t="str">
        <f aca="false">IF(OR(B420="",I420=""),"",IF(I420=0,"",G420/I420-1))</f>
        <v/>
      </c>
      <c r="M420" s="10" t="str">
        <f aca="false">IF(B420="","",IF(COUNTIFS($A$9:A420,A420,$B$9:B420,B420)&gt;1,"Hold: duplicate invoice",IF(I420="","Hold: no PO line",IF(J420=0,"Hold: no GRN",IF(K420&gt;J420*(1+Settings!$C$5)+0.0001,"Hold: billed qty above GRN",IF(L420&gt;Settings!$C$6+0.000001,"Hold: rate above PO",IF(L420&lt;-0.000001,"Clear to pay (rate below PO)","Clear to pay")))))))</f>
        <v/>
      </c>
    </row>
    <row r="421" customFormat="false" ht="15" hidden="false" customHeight="false" outlineLevel="0" collapsed="false">
      <c r="A421" s="8"/>
      <c r="B421" s="8"/>
      <c r="C421" s="21"/>
      <c r="D421" s="8"/>
      <c r="E421" s="8"/>
      <c r="F421" s="19"/>
      <c r="G421" s="19"/>
      <c r="H421" s="20" t="str">
        <f aca="false">IF(B421="","",F421*G421)</f>
        <v/>
      </c>
      <c r="I421" s="22" t="str">
        <f aca="false">IF(B421="","",IF(COUNTIFS(PO!$A$9:$A$508,D421,PO!$B$9:$B$508,E421)=0,"",SUMIFS(PO!$E$9:$E$508,PO!$A$9:$A$508,D421,PO!$B$9:$B$508,E421)/COUNTIFS(PO!$A$9:$A$508,D421,PO!$B$9:$B$508,E421)))</f>
        <v/>
      </c>
      <c r="J421" s="22" t="str">
        <f aca="false">IF(B421="","",SUMIFS(GRN!$E$9:$E$508,GRN!$C$9:$C$508,D421,GRN!$D$9:$D$508,E421))</f>
        <v/>
      </c>
      <c r="K421" s="23" t="str">
        <f aca="false">IF(B421="","",SUMIFS($F$9:F421,$D$9:D421,D421,$E$9:E421,E421))</f>
        <v/>
      </c>
      <c r="L421" s="24" t="str">
        <f aca="false">IF(OR(B421="",I421=""),"",IF(I421=0,"",G421/I421-1))</f>
        <v/>
      </c>
      <c r="M421" s="10" t="str">
        <f aca="false">IF(B421="","",IF(COUNTIFS($A$9:A421,A421,$B$9:B421,B421)&gt;1,"Hold: duplicate invoice",IF(I421="","Hold: no PO line",IF(J421=0,"Hold: no GRN",IF(K421&gt;J421*(1+Settings!$C$5)+0.0001,"Hold: billed qty above GRN",IF(L421&gt;Settings!$C$6+0.000001,"Hold: rate above PO",IF(L421&lt;-0.000001,"Clear to pay (rate below PO)","Clear to pay")))))))</f>
        <v/>
      </c>
    </row>
    <row r="422" customFormat="false" ht="15" hidden="false" customHeight="false" outlineLevel="0" collapsed="false">
      <c r="A422" s="8"/>
      <c r="B422" s="8"/>
      <c r="C422" s="21"/>
      <c r="D422" s="8"/>
      <c r="E422" s="8"/>
      <c r="F422" s="19"/>
      <c r="G422" s="19"/>
      <c r="H422" s="20" t="str">
        <f aca="false">IF(B422="","",F422*G422)</f>
        <v/>
      </c>
      <c r="I422" s="22" t="str">
        <f aca="false">IF(B422="","",IF(COUNTIFS(PO!$A$9:$A$508,D422,PO!$B$9:$B$508,E422)=0,"",SUMIFS(PO!$E$9:$E$508,PO!$A$9:$A$508,D422,PO!$B$9:$B$508,E422)/COUNTIFS(PO!$A$9:$A$508,D422,PO!$B$9:$B$508,E422)))</f>
        <v/>
      </c>
      <c r="J422" s="22" t="str">
        <f aca="false">IF(B422="","",SUMIFS(GRN!$E$9:$E$508,GRN!$C$9:$C$508,D422,GRN!$D$9:$D$508,E422))</f>
        <v/>
      </c>
      <c r="K422" s="23" t="str">
        <f aca="false">IF(B422="","",SUMIFS($F$9:F422,$D$9:D422,D422,$E$9:E422,E422))</f>
        <v/>
      </c>
      <c r="L422" s="24" t="str">
        <f aca="false">IF(OR(B422="",I422=""),"",IF(I422=0,"",G422/I422-1))</f>
        <v/>
      </c>
      <c r="M422" s="10" t="str">
        <f aca="false">IF(B422="","",IF(COUNTIFS($A$9:A422,A422,$B$9:B422,B422)&gt;1,"Hold: duplicate invoice",IF(I422="","Hold: no PO line",IF(J422=0,"Hold: no GRN",IF(K422&gt;J422*(1+Settings!$C$5)+0.0001,"Hold: billed qty above GRN",IF(L422&gt;Settings!$C$6+0.000001,"Hold: rate above PO",IF(L422&lt;-0.000001,"Clear to pay (rate below PO)","Clear to pay")))))))</f>
        <v/>
      </c>
    </row>
    <row r="423" customFormat="false" ht="15" hidden="false" customHeight="false" outlineLevel="0" collapsed="false">
      <c r="A423" s="8"/>
      <c r="B423" s="8"/>
      <c r="C423" s="21"/>
      <c r="D423" s="8"/>
      <c r="E423" s="8"/>
      <c r="F423" s="19"/>
      <c r="G423" s="19"/>
      <c r="H423" s="20" t="str">
        <f aca="false">IF(B423="","",F423*G423)</f>
        <v/>
      </c>
      <c r="I423" s="22" t="str">
        <f aca="false">IF(B423="","",IF(COUNTIFS(PO!$A$9:$A$508,D423,PO!$B$9:$B$508,E423)=0,"",SUMIFS(PO!$E$9:$E$508,PO!$A$9:$A$508,D423,PO!$B$9:$B$508,E423)/COUNTIFS(PO!$A$9:$A$508,D423,PO!$B$9:$B$508,E423)))</f>
        <v/>
      </c>
      <c r="J423" s="22" t="str">
        <f aca="false">IF(B423="","",SUMIFS(GRN!$E$9:$E$508,GRN!$C$9:$C$508,D423,GRN!$D$9:$D$508,E423))</f>
        <v/>
      </c>
      <c r="K423" s="23" t="str">
        <f aca="false">IF(B423="","",SUMIFS($F$9:F423,$D$9:D423,D423,$E$9:E423,E423))</f>
        <v/>
      </c>
      <c r="L423" s="24" t="str">
        <f aca="false">IF(OR(B423="",I423=""),"",IF(I423=0,"",G423/I423-1))</f>
        <v/>
      </c>
      <c r="M423" s="10" t="str">
        <f aca="false">IF(B423="","",IF(COUNTIFS($A$9:A423,A423,$B$9:B423,B423)&gt;1,"Hold: duplicate invoice",IF(I423="","Hold: no PO line",IF(J423=0,"Hold: no GRN",IF(K423&gt;J423*(1+Settings!$C$5)+0.0001,"Hold: billed qty above GRN",IF(L423&gt;Settings!$C$6+0.000001,"Hold: rate above PO",IF(L423&lt;-0.000001,"Clear to pay (rate below PO)","Clear to pay")))))))</f>
        <v/>
      </c>
    </row>
    <row r="424" customFormat="false" ht="15" hidden="false" customHeight="false" outlineLevel="0" collapsed="false">
      <c r="A424" s="8"/>
      <c r="B424" s="8"/>
      <c r="C424" s="21"/>
      <c r="D424" s="8"/>
      <c r="E424" s="8"/>
      <c r="F424" s="19"/>
      <c r="G424" s="19"/>
      <c r="H424" s="20" t="str">
        <f aca="false">IF(B424="","",F424*G424)</f>
        <v/>
      </c>
      <c r="I424" s="22" t="str">
        <f aca="false">IF(B424="","",IF(COUNTIFS(PO!$A$9:$A$508,D424,PO!$B$9:$B$508,E424)=0,"",SUMIFS(PO!$E$9:$E$508,PO!$A$9:$A$508,D424,PO!$B$9:$B$508,E424)/COUNTIFS(PO!$A$9:$A$508,D424,PO!$B$9:$B$508,E424)))</f>
        <v/>
      </c>
      <c r="J424" s="22" t="str">
        <f aca="false">IF(B424="","",SUMIFS(GRN!$E$9:$E$508,GRN!$C$9:$C$508,D424,GRN!$D$9:$D$508,E424))</f>
        <v/>
      </c>
      <c r="K424" s="23" t="str">
        <f aca="false">IF(B424="","",SUMIFS($F$9:F424,$D$9:D424,D424,$E$9:E424,E424))</f>
        <v/>
      </c>
      <c r="L424" s="24" t="str">
        <f aca="false">IF(OR(B424="",I424=""),"",IF(I424=0,"",G424/I424-1))</f>
        <v/>
      </c>
      <c r="M424" s="10" t="str">
        <f aca="false">IF(B424="","",IF(COUNTIFS($A$9:A424,A424,$B$9:B424,B424)&gt;1,"Hold: duplicate invoice",IF(I424="","Hold: no PO line",IF(J424=0,"Hold: no GRN",IF(K424&gt;J424*(1+Settings!$C$5)+0.0001,"Hold: billed qty above GRN",IF(L424&gt;Settings!$C$6+0.000001,"Hold: rate above PO",IF(L424&lt;-0.000001,"Clear to pay (rate below PO)","Clear to pay")))))))</f>
        <v/>
      </c>
    </row>
    <row r="425" customFormat="false" ht="15" hidden="false" customHeight="false" outlineLevel="0" collapsed="false">
      <c r="A425" s="8"/>
      <c r="B425" s="8"/>
      <c r="C425" s="21"/>
      <c r="D425" s="8"/>
      <c r="E425" s="8"/>
      <c r="F425" s="19"/>
      <c r="G425" s="19"/>
      <c r="H425" s="20" t="str">
        <f aca="false">IF(B425="","",F425*G425)</f>
        <v/>
      </c>
      <c r="I425" s="22" t="str">
        <f aca="false">IF(B425="","",IF(COUNTIFS(PO!$A$9:$A$508,D425,PO!$B$9:$B$508,E425)=0,"",SUMIFS(PO!$E$9:$E$508,PO!$A$9:$A$508,D425,PO!$B$9:$B$508,E425)/COUNTIFS(PO!$A$9:$A$508,D425,PO!$B$9:$B$508,E425)))</f>
        <v/>
      </c>
      <c r="J425" s="22" t="str">
        <f aca="false">IF(B425="","",SUMIFS(GRN!$E$9:$E$508,GRN!$C$9:$C$508,D425,GRN!$D$9:$D$508,E425))</f>
        <v/>
      </c>
      <c r="K425" s="23" t="str">
        <f aca="false">IF(B425="","",SUMIFS($F$9:F425,$D$9:D425,D425,$E$9:E425,E425))</f>
        <v/>
      </c>
      <c r="L425" s="24" t="str">
        <f aca="false">IF(OR(B425="",I425=""),"",IF(I425=0,"",G425/I425-1))</f>
        <v/>
      </c>
      <c r="M425" s="10" t="str">
        <f aca="false">IF(B425="","",IF(COUNTIFS($A$9:A425,A425,$B$9:B425,B425)&gt;1,"Hold: duplicate invoice",IF(I425="","Hold: no PO line",IF(J425=0,"Hold: no GRN",IF(K425&gt;J425*(1+Settings!$C$5)+0.0001,"Hold: billed qty above GRN",IF(L425&gt;Settings!$C$6+0.000001,"Hold: rate above PO",IF(L425&lt;-0.000001,"Clear to pay (rate below PO)","Clear to pay")))))))</f>
        <v/>
      </c>
    </row>
    <row r="426" customFormat="false" ht="15" hidden="false" customHeight="false" outlineLevel="0" collapsed="false">
      <c r="A426" s="8"/>
      <c r="B426" s="8"/>
      <c r="C426" s="21"/>
      <c r="D426" s="8"/>
      <c r="E426" s="8"/>
      <c r="F426" s="19"/>
      <c r="G426" s="19"/>
      <c r="H426" s="20" t="str">
        <f aca="false">IF(B426="","",F426*G426)</f>
        <v/>
      </c>
      <c r="I426" s="22" t="str">
        <f aca="false">IF(B426="","",IF(COUNTIFS(PO!$A$9:$A$508,D426,PO!$B$9:$B$508,E426)=0,"",SUMIFS(PO!$E$9:$E$508,PO!$A$9:$A$508,D426,PO!$B$9:$B$508,E426)/COUNTIFS(PO!$A$9:$A$508,D426,PO!$B$9:$B$508,E426)))</f>
        <v/>
      </c>
      <c r="J426" s="22" t="str">
        <f aca="false">IF(B426="","",SUMIFS(GRN!$E$9:$E$508,GRN!$C$9:$C$508,D426,GRN!$D$9:$D$508,E426))</f>
        <v/>
      </c>
      <c r="K426" s="23" t="str">
        <f aca="false">IF(B426="","",SUMIFS($F$9:F426,$D$9:D426,D426,$E$9:E426,E426))</f>
        <v/>
      </c>
      <c r="L426" s="24" t="str">
        <f aca="false">IF(OR(B426="",I426=""),"",IF(I426=0,"",G426/I426-1))</f>
        <v/>
      </c>
      <c r="M426" s="10" t="str">
        <f aca="false">IF(B426="","",IF(COUNTIFS($A$9:A426,A426,$B$9:B426,B426)&gt;1,"Hold: duplicate invoice",IF(I426="","Hold: no PO line",IF(J426=0,"Hold: no GRN",IF(K426&gt;J426*(1+Settings!$C$5)+0.0001,"Hold: billed qty above GRN",IF(L426&gt;Settings!$C$6+0.000001,"Hold: rate above PO",IF(L426&lt;-0.000001,"Clear to pay (rate below PO)","Clear to pay")))))))</f>
        <v/>
      </c>
    </row>
    <row r="427" customFormat="false" ht="15" hidden="false" customHeight="false" outlineLevel="0" collapsed="false">
      <c r="A427" s="8"/>
      <c r="B427" s="8"/>
      <c r="C427" s="21"/>
      <c r="D427" s="8"/>
      <c r="E427" s="8"/>
      <c r="F427" s="19"/>
      <c r="G427" s="19"/>
      <c r="H427" s="20" t="str">
        <f aca="false">IF(B427="","",F427*G427)</f>
        <v/>
      </c>
      <c r="I427" s="22" t="str">
        <f aca="false">IF(B427="","",IF(COUNTIFS(PO!$A$9:$A$508,D427,PO!$B$9:$B$508,E427)=0,"",SUMIFS(PO!$E$9:$E$508,PO!$A$9:$A$508,D427,PO!$B$9:$B$508,E427)/COUNTIFS(PO!$A$9:$A$508,D427,PO!$B$9:$B$508,E427)))</f>
        <v/>
      </c>
      <c r="J427" s="22" t="str">
        <f aca="false">IF(B427="","",SUMIFS(GRN!$E$9:$E$508,GRN!$C$9:$C$508,D427,GRN!$D$9:$D$508,E427))</f>
        <v/>
      </c>
      <c r="K427" s="23" t="str">
        <f aca="false">IF(B427="","",SUMIFS($F$9:F427,$D$9:D427,D427,$E$9:E427,E427))</f>
        <v/>
      </c>
      <c r="L427" s="24" t="str">
        <f aca="false">IF(OR(B427="",I427=""),"",IF(I427=0,"",G427/I427-1))</f>
        <v/>
      </c>
      <c r="M427" s="10" t="str">
        <f aca="false">IF(B427="","",IF(COUNTIFS($A$9:A427,A427,$B$9:B427,B427)&gt;1,"Hold: duplicate invoice",IF(I427="","Hold: no PO line",IF(J427=0,"Hold: no GRN",IF(K427&gt;J427*(1+Settings!$C$5)+0.0001,"Hold: billed qty above GRN",IF(L427&gt;Settings!$C$6+0.000001,"Hold: rate above PO",IF(L427&lt;-0.000001,"Clear to pay (rate below PO)","Clear to pay")))))))</f>
        <v/>
      </c>
    </row>
    <row r="428" customFormat="false" ht="15" hidden="false" customHeight="false" outlineLevel="0" collapsed="false">
      <c r="A428" s="8"/>
      <c r="B428" s="8"/>
      <c r="C428" s="21"/>
      <c r="D428" s="8"/>
      <c r="E428" s="8"/>
      <c r="F428" s="19"/>
      <c r="G428" s="19"/>
      <c r="H428" s="20" t="str">
        <f aca="false">IF(B428="","",F428*G428)</f>
        <v/>
      </c>
      <c r="I428" s="22" t="str">
        <f aca="false">IF(B428="","",IF(COUNTIFS(PO!$A$9:$A$508,D428,PO!$B$9:$B$508,E428)=0,"",SUMIFS(PO!$E$9:$E$508,PO!$A$9:$A$508,D428,PO!$B$9:$B$508,E428)/COUNTIFS(PO!$A$9:$A$508,D428,PO!$B$9:$B$508,E428)))</f>
        <v/>
      </c>
      <c r="J428" s="22" t="str">
        <f aca="false">IF(B428="","",SUMIFS(GRN!$E$9:$E$508,GRN!$C$9:$C$508,D428,GRN!$D$9:$D$508,E428))</f>
        <v/>
      </c>
      <c r="K428" s="23" t="str">
        <f aca="false">IF(B428="","",SUMIFS($F$9:F428,$D$9:D428,D428,$E$9:E428,E428))</f>
        <v/>
      </c>
      <c r="L428" s="24" t="str">
        <f aca="false">IF(OR(B428="",I428=""),"",IF(I428=0,"",G428/I428-1))</f>
        <v/>
      </c>
      <c r="M428" s="10" t="str">
        <f aca="false">IF(B428="","",IF(COUNTIFS($A$9:A428,A428,$B$9:B428,B428)&gt;1,"Hold: duplicate invoice",IF(I428="","Hold: no PO line",IF(J428=0,"Hold: no GRN",IF(K428&gt;J428*(1+Settings!$C$5)+0.0001,"Hold: billed qty above GRN",IF(L428&gt;Settings!$C$6+0.000001,"Hold: rate above PO",IF(L428&lt;-0.000001,"Clear to pay (rate below PO)","Clear to pay")))))))</f>
        <v/>
      </c>
    </row>
    <row r="429" customFormat="false" ht="15" hidden="false" customHeight="false" outlineLevel="0" collapsed="false">
      <c r="A429" s="8"/>
      <c r="B429" s="8"/>
      <c r="C429" s="21"/>
      <c r="D429" s="8"/>
      <c r="E429" s="8"/>
      <c r="F429" s="19"/>
      <c r="G429" s="19"/>
      <c r="H429" s="20" t="str">
        <f aca="false">IF(B429="","",F429*G429)</f>
        <v/>
      </c>
      <c r="I429" s="22" t="str">
        <f aca="false">IF(B429="","",IF(COUNTIFS(PO!$A$9:$A$508,D429,PO!$B$9:$B$508,E429)=0,"",SUMIFS(PO!$E$9:$E$508,PO!$A$9:$A$508,D429,PO!$B$9:$B$508,E429)/COUNTIFS(PO!$A$9:$A$508,D429,PO!$B$9:$B$508,E429)))</f>
        <v/>
      </c>
      <c r="J429" s="22" t="str">
        <f aca="false">IF(B429="","",SUMIFS(GRN!$E$9:$E$508,GRN!$C$9:$C$508,D429,GRN!$D$9:$D$508,E429))</f>
        <v/>
      </c>
      <c r="K429" s="23" t="str">
        <f aca="false">IF(B429="","",SUMIFS($F$9:F429,$D$9:D429,D429,$E$9:E429,E429))</f>
        <v/>
      </c>
      <c r="L429" s="24" t="str">
        <f aca="false">IF(OR(B429="",I429=""),"",IF(I429=0,"",G429/I429-1))</f>
        <v/>
      </c>
      <c r="M429" s="10" t="str">
        <f aca="false">IF(B429="","",IF(COUNTIFS($A$9:A429,A429,$B$9:B429,B429)&gt;1,"Hold: duplicate invoice",IF(I429="","Hold: no PO line",IF(J429=0,"Hold: no GRN",IF(K429&gt;J429*(1+Settings!$C$5)+0.0001,"Hold: billed qty above GRN",IF(L429&gt;Settings!$C$6+0.000001,"Hold: rate above PO",IF(L429&lt;-0.000001,"Clear to pay (rate below PO)","Clear to pay")))))))</f>
        <v/>
      </c>
    </row>
    <row r="430" customFormat="false" ht="15" hidden="false" customHeight="false" outlineLevel="0" collapsed="false">
      <c r="A430" s="8"/>
      <c r="B430" s="8"/>
      <c r="C430" s="21"/>
      <c r="D430" s="8"/>
      <c r="E430" s="8"/>
      <c r="F430" s="19"/>
      <c r="G430" s="19"/>
      <c r="H430" s="20" t="str">
        <f aca="false">IF(B430="","",F430*G430)</f>
        <v/>
      </c>
      <c r="I430" s="22" t="str">
        <f aca="false">IF(B430="","",IF(COUNTIFS(PO!$A$9:$A$508,D430,PO!$B$9:$B$508,E430)=0,"",SUMIFS(PO!$E$9:$E$508,PO!$A$9:$A$508,D430,PO!$B$9:$B$508,E430)/COUNTIFS(PO!$A$9:$A$508,D430,PO!$B$9:$B$508,E430)))</f>
        <v/>
      </c>
      <c r="J430" s="22" t="str">
        <f aca="false">IF(B430="","",SUMIFS(GRN!$E$9:$E$508,GRN!$C$9:$C$508,D430,GRN!$D$9:$D$508,E430))</f>
        <v/>
      </c>
      <c r="K430" s="23" t="str">
        <f aca="false">IF(B430="","",SUMIFS($F$9:F430,$D$9:D430,D430,$E$9:E430,E430))</f>
        <v/>
      </c>
      <c r="L430" s="24" t="str">
        <f aca="false">IF(OR(B430="",I430=""),"",IF(I430=0,"",G430/I430-1))</f>
        <v/>
      </c>
      <c r="M430" s="10" t="str">
        <f aca="false">IF(B430="","",IF(COUNTIFS($A$9:A430,A430,$B$9:B430,B430)&gt;1,"Hold: duplicate invoice",IF(I430="","Hold: no PO line",IF(J430=0,"Hold: no GRN",IF(K430&gt;J430*(1+Settings!$C$5)+0.0001,"Hold: billed qty above GRN",IF(L430&gt;Settings!$C$6+0.000001,"Hold: rate above PO",IF(L430&lt;-0.000001,"Clear to pay (rate below PO)","Clear to pay")))))))</f>
        <v/>
      </c>
    </row>
    <row r="431" customFormat="false" ht="15" hidden="false" customHeight="false" outlineLevel="0" collapsed="false">
      <c r="A431" s="8"/>
      <c r="B431" s="8"/>
      <c r="C431" s="21"/>
      <c r="D431" s="8"/>
      <c r="E431" s="8"/>
      <c r="F431" s="19"/>
      <c r="G431" s="19"/>
      <c r="H431" s="20" t="str">
        <f aca="false">IF(B431="","",F431*G431)</f>
        <v/>
      </c>
      <c r="I431" s="22" t="str">
        <f aca="false">IF(B431="","",IF(COUNTIFS(PO!$A$9:$A$508,D431,PO!$B$9:$B$508,E431)=0,"",SUMIFS(PO!$E$9:$E$508,PO!$A$9:$A$508,D431,PO!$B$9:$B$508,E431)/COUNTIFS(PO!$A$9:$A$508,D431,PO!$B$9:$B$508,E431)))</f>
        <v/>
      </c>
      <c r="J431" s="22" t="str">
        <f aca="false">IF(B431="","",SUMIFS(GRN!$E$9:$E$508,GRN!$C$9:$C$508,D431,GRN!$D$9:$D$508,E431))</f>
        <v/>
      </c>
      <c r="K431" s="23" t="str">
        <f aca="false">IF(B431="","",SUMIFS($F$9:F431,$D$9:D431,D431,$E$9:E431,E431))</f>
        <v/>
      </c>
      <c r="L431" s="24" t="str">
        <f aca="false">IF(OR(B431="",I431=""),"",IF(I431=0,"",G431/I431-1))</f>
        <v/>
      </c>
      <c r="M431" s="10" t="str">
        <f aca="false">IF(B431="","",IF(COUNTIFS($A$9:A431,A431,$B$9:B431,B431)&gt;1,"Hold: duplicate invoice",IF(I431="","Hold: no PO line",IF(J431=0,"Hold: no GRN",IF(K431&gt;J431*(1+Settings!$C$5)+0.0001,"Hold: billed qty above GRN",IF(L431&gt;Settings!$C$6+0.000001,"Hold: rate above PO",IF(L431&lt;-0.000001,"Clear to pay (rate below PO)","Clear to pay")))))))</f>
        <v/>
      </c>
    </row>
    <row r="432" customFormat="false" ht="15" hidden="false" customHeight="false" outlineLevel="0" collapsed="false">
      <c r="A432" s="8"/>
      <c r="B432" s="8"/>
      <c r="C432" s="21"/>
      <c r="D432" s="8"/>
      <c r="E432" s="8"/>
      <c r="F432" s="19"/>
      <c r="G432" s="19"/>
      <c r="H432" s="20" t="str">
        <f aca="false">IF(B432="","",F432*G432)</f>
        <v/>
      </c>
      <c r="I432" s="22" t="str">
        <f aca="false">IF(B432="","",IF(COUNTIFS(PO!$A$9:$A$508,D432,PO!$B$9:$B$508,E432)=0,"",SUMIFS(PO!$E$9:$E$508,PO!$A$9:$A$508,D432,PO!$B$9:$B$508,E432)/COUNTIFS(PO!$A$9:$A$508,D432,PO!$B$9:$B$508,E432)))</f>
        <v/>
      </c>
      <c r="J432" s="22" t="str">
        <f aca="false">IF(B432="","",SUMIFS(GRN!$E$9:$E$508,GRN!$C$9:$C$508,D432,GRN!$D$9:$D$508,E432))</f>
        <v/>
      </c>
      <c r="K432" s="23" t="str">
        <f aca="false">IF(B432="","",SUMIFS($F$9:F432,$D$9:D432,D432,$E$9:E432,E432))</f>
        <v/>
      </c>
      <c r="L432" s="24" t="str">
        <f aca="false">IF(OR(B432="",I432=""),"",IF(I432=0,"",G432/I432-1))</f>
        <v/>
      </c>
      <c r="M432" s="10" t="str">
        <f aca="false">IF(B432="","",IF(COUNTIFS($A$9:A432,A432,$B$9:B432,B432)&gt;1,"Hold: duplicate invoice",IF(I432="","Hold: no PO line",IF(J432=0,"Hold: no GRN",IF(K432&gt;J432*(1+Settings!$C$5)+0.0001,"Hold: billed qty above GRN",IF(L432&gt;Settings!$C$6+0.000001,"Hold: rate above PO",IF(L432&lt;-0.000001,"Clear to pay (rate below PO)","Clear to pay")))))))</f>
        <v/>
      </c>
    </row>
    <row r="433" customFormat="false" ht="15" hidden="false" customHeight="false" outlineLevel="0" collapsed="false">
      <c r="A433" s="8"/>
      <c r="B433" s="8"/>
      <c r="C433" s="21"/>
      <c r="D433" s="8"/>
      <c r="E433" s="8"/>
      <c r="F433" s="19"/>
      <c r="G433" s="19"/>
      <c r="H433" s="20" t="str">
        <f aca="false">IF(B433="","",F433*G433)</f>
        <v/>
      </c>
      <c r="I433" s="22" t="str">
        <f aca="false">IF(B433="","",IF(COUNTIFS(PO!$A$9:$A$508,D433,PO!$B$9:$B$508,E433)=0,"",SUMIFS(PO!$E$9:$E$508,PO!$A$9:$A$508,D433,PO!$B$9:$B$508,E433)/COUNTIFS(PO!$A$9:$A$508,D433,PO!$B$9:$B$508,E433)))</f>
        <v/>
      </c>
      <c r="J433" s="22" t="str">
        <f aca="false">IF(B433="","",SUMIFS(GRN!$E$9:$E$508,GRN!$C$9:$C$508,D433,GRN!$D$9:$D$508,E433))</f>
        <v/>
      </c>
      <c r="K433" s="23" t="str">
        <f aca="false">IF(B433="","",SUMIFS($F$9:F433,$D$9:D433,D433,$E$9:E433,E433))</f>
        <v/>
      </c>
      <c r="L433" s="24" t="str">
        <f aca="false">IF(OR(B433="",I433=""),"",IF(I433=0,"",G433/I433-1))</f>
        <v/>
      </c>
      <c r="M433" s="10" t="str">
        <f aca="false">IF(B433="","",IF(COUNTIFS($A$9:A433,A433,$B$9:B433,B433)&gt;1,"Hold: duplicate invoice",IF(I433="","Hold: no PO line",IF(J433=0,"Hold: no GRN",IF(K433&gt;J433*(1+Settings!$C$5)+0.0001,"Hold: billed qty above GRN",IF(L433&gt;Settings!$C$6+0.000001,"Hold: rate above PO",IF(L433&lt;-0.000001,"Clear to pay (rate below PO)","Clear to pay")))))))</f>
        <v/>
      </c>
    </row>
    <row r="434" customFormat="false" ht="15" hidden="false" customHeight="false" outlineLevel="0" collapsed="false">
      <c r="A434" s="8"/>
      <c r="B434" s="8"/>
      <c r="C434" s="21"/>
      <c r="D434" s="8"/>
      <c r="E434" s="8"/>
      <c r="F434" s="19"/>
      <c r="G434" s="19"/>
      <c r="H434" s="20" t="str">
        <f aca="false">IF(B434="","",F434*G434)</f>
        <v/>
      </c>
      <c r="I434" s="22" t="str">
        <f aca="false">IF(B434="","",IF(COUNTIFS(PO!$A$9:$A$508,D434,PO!$B$9:$B$508,E434)=0,"",SUMIFS(PO!$E$9:$E$508,PO!$A$9:$A$508,D434,PO!$B$9:$B$508,E434)/COUNTIFS(PO!$A$9:$A$508,D434,PO!$B$9:$B$508,E434)))</f>
        <v/>
      </c>
      <c r="J434" s="22" t="str">
        <f aca="false">IF(B434="","",SUMIFS(GRN!$E$9:$E$508,GRN!$C$9:$C$508,D434,GRN!$D$9:$D$508,E434))</f>
        <v/>
      </c>
      <c r="K434" s="23" t="str">
        <f aca="false">IF(B434="","",SUMIFS($F$9:F434,$D$9:D434,D434,$E$9:E434,E434))</f>
        <v/>
      </c>
      <c r="L434" s="24" t="str">
        <f aca="false">IF(OR(B434="",I434=""),"",IF(I434=0,"",G434/I434-1))</f>
        <v/>
      </c>
      <c r="M434" s="10" t="str">
        <f aca="false">IF(B434="","",IF(COUNTIFS($A$9:A434,A434,$B$9:B434,B434)&gt;1,"Hold: duplicate invoice",IF(I434="","Hold: no PO line",IF(J434=0,"Hold: no GRN",IF(K434&gt;J434*(1+Settings!$C$5)+0.0001,"Hold: billed qty above GRN",IF(L434&gt;Settings!$C$6+0.000001,"Hold: rate above PO",IF(L434&lt;-0.000001,"Clear to pay (rate below PO)","Clear to pay")))))))</f>
        <v/>
      </c>
    </row>
    <row r="435" customFormat="false" ht="15" hidden="false" customHeight="false" outlineLevel="0" collapsed="false">
      <c r="A435" s="8"/>
      <c r="B435" s="8"/>
      <c r="C435" s="21"/>
      <c r="D435" s="8"/>
      <c r="E435" s="8"/>
      <c r="F435" s="19"/>
      <c r="G435" s="19"/>
      <c r="H435" s="20" t="str">
        <f aca="false">IF(B435="","",F435*G435)</f>
        <v/>
      </c>
      <c r="I435" s="22" t="str">
        <f aca="false">IF(B435="","",IF(COUNTIFS(PO!$A$9:$A$508,D435,PO!$B$9:$B$508,E435)=0,"",SUMIFS(PO!$E$9:$E$508,PO!$A$9:$A$508,D435,PO!$B$9:$B$508,E435)/COUNTIFS(PO!$A$9:$A$508,D435,PO!$B$9:$B$508,E435)))</f>
        <v/>
      </c>
      <c r="J435" s="22" t="str">
        <f aca="false">IF(B435="","",SUMIFS(GRN!$E$9:$E$508,GRN!$C$9:$C$508,D435,GRN!$D$9:$D$508,E435))</f>
        <v/>
      </c>
      <c r="K435" s="23" t="str">
        <f aca="false">IF(B435="","",SUMIFS($F$9:F435,$D$9:D435,D435,$E$9:E435,E435))</f>
        <v/>
      </c>
      <c r="L435" s="24" t="str">
        <f aca="false">IF(OR(B435="",I435=""),"",IF(I435=0,"",G435/I435-1))</f>
        <v/>
      </c>
      <c r="M435" s="10" t="str">
        <f aca="false">IF(B435="","",IF(COUNTIFS($A$9:A435,A435,$B$9:B435,B435)&gt;1,"Hold: duplicate invoice",IF(I435="","Hold: no PO line",IF(J435=0,"Hold: no GRN",IF(K435&gt;J435*(1+Settings!$C$5)+0.0001,"Hold: billed qty above GRN",IF(L435&gt;Settings!$C$6+0.000001,"Hold: rate above PO",IF(L435&lt;-0.000001,"Clear to pay (rate below PO)","Clear to pay")))))))</f>
        <v/>
      </c>
    </row>
    <row r="436" customFormat="false" ht="15" hidden="false" customHeight="false" outlineLevel="0" collapsed="false">
      <c r="A436" s="8"/>
      <c r="B436" s="8"/>
      <c r="C436" s="21"/>
      <c r="D436" s="8"/>
      <c r="E436" s="8"/>
      <c r="F436" s="19"/>
      <c r="G436" s="19"/>
      <c r="H436" s="20" t="str">
        <f aca="false">IF(B436="","",F436*G436)</f>
        <v/>
      </c>
      <c r="I436" s="22" t="str">
        <f aca="false">IF(B436="","",IF(COUNTIFS(PO!$A$9:$A$508,D436,PO!$B$9:$B$508,E436)=0,"",SUMIFS(PO!$E$9:$E$508,PO!$A$9:$A$508,D436,PO!$B$9:$B$508,E436)/COUNTIFS(PO!$A$9:$A$508,D436,PO!$B$9:$B$508,E436)))</f>
        <v/>
      </c>
      <c r="J436" s="22" t="str">
        <f aca="false">IF(B436="","",SUMIFS(GRN!$E$9:$E$508,GRN!$C$9:$C$508,D436,GRN!$D$9:$D$508,E436))</f>
        <v/>
      </c>
      <c r="K436" s="23" t="str">
        <f aca="false">IF(B436="","",SUMIFS($F$9:F436,$D$9:D436,D436,$E$9:E436,E436))</f>
        <v/>
      </c>
      <c r="L436" s="24" t="str">
        <f aca="false">IF(OR(B436="",I436=""),"",IF(I436=0,"",G436/I436-1))</f>
        <v/>
      </c>
      <c r="M436" s="10" t="str">
        <f aca="false">IF(B436="","",IF(COUNTIFS($A$9:A436,A436,$B$9:B436,B436)&gt;1,"Hold: duplicate invoice",IF(I436="","Hold: no PO line",IF(J436=0,"Hold: no GRN",IF(K436&gt;J436*(1+Settings!$C$5)+0.0001,"Hold: billed qty above GRN",IF(L436&gt;Settings!$C$6+0.000001,"Hold: rate above PO",IF(L436&lt;-0.000001,"Clear to pay (rate below PO)","Clear to pay")))))))</f>
        <v/>
      </c>
    </row>
    <row r="437" customFormat="false" ht="15" hidden="false" customHeight="false" outlineLevel="0" collapsed="false">
      <c r="A437" s="8"/>
      <c r="B437" s="8"/>
      <c r="C437" s="21"/>
      <c r="D437" s="8"/>
      <c r="E437" s="8"/>
      <c r="F437" s="19"/>
      <c r="G437" s="19"/>
      <c r="H437" s="20" t="str">
        <f aca="false">IF(B437="","",F437*G437)</f>
        <v/>
      </c>
      <c r="I437" s="22" t="str">
        <f aca="false">IF(B437="","",IF(COUNTIFS(PO!$A$9:$A$508,D437,PO!$B$9:$B$508,E437)=0,"",SUMIFS(PO!$E$9:$E$508,PO!$A$9:$A$508,D437,PO!$B$9:$B$508,E437)/COUNTIFS(PO!$A$9:$A$508,D437,PO!$B$9:$B$508,E437)))</f>
        <v/>
      </c>
      <c r="J437" s="22" t="str">
        <f aca="false">IF(B437="","",SUMIFS(GRN!$E$9:$E$508,GRN!$C$9:$C$508,D437,GRN!$D$9:$D$508,E437))</f>
        <v/>
      </c>
      <c r="K437" s="23" t="str">
        <f aca="false">IF(B437="","",SUMIFS($F$9:F437,$D$9:D437,D437,$E$9:E437,E437))</f>
        <v/>
      </c>
      <c r="L437" s="24" t="str">
        <f aca="false">IF(OR(B437="",I437=""),"",IF(I437=0,"",G437/I437-1))</f>
        <v/>
      </c>
      <c r="M437" s="10" t="str">
        <f aca="false">IF(B437="","",IF(COUNTIFS($A$9:A437,A437,$B$9:B437,B437)&gt;1,"Hold: duplicate invoice",IF(I437="","Hold: no PO line",IF(J437=0,"Hold: no GRN",IF(K437&gt;J437*(1+Settings!$C$5)+0.0001,"Hold: billed qty above GRN",IF(L437&gt;Settings!$C$6+0.000001,"Hold: rate above PO",IF(L437&lt;-0.000001,"Clear to pay (rate below PO)","Clear to pay")))))))</f>
        <v/>
      </c>
    </row>
    <row r="438" customFormat="false" ht="15" hidden="false" customHeight="false" outlineLevel="0" collapsed="false">
      <c r="A438" s="8"/>
      <c r="B438" s="8"/>
      <c r="C438" s="21"/>
      <c r="D438" s="8"/>
      <c r="E438" s="8"/>
      <c r="F438" s="19"/>
      <c r="G438" s="19"/>
      <c r="H438" s="20" t="str">
        <f aca="false">IF(B438="","",F438*G438)</f>
        <v/>
      </c>
      <c r="I438" s="22" t="str">
        <f aca="false">IF(B438="","",IF(COUNTIFS(PO!$A$9:$A$508,D438,PO!$B$9:$B$508,E438)=0,"",SUMIFS(PO!$E$9:$E$508,PO!$A$9:$A$508,D438,PO!$B$9:$B$508,E438)/COUNTIFS(PO!$A$9:$A$508,D438,PO!$B$9:$B$508,E438)))</f>
        <v/>
      </c>
      <c r="J438" s="22" t="str">
        <f aca="false">IF(B438="","",SUMIFS(GRN!$E$9:$E$508,GRN!$C$9:$C$508,D438,GRN!$D$9:$D$508,E438))</f>
        <v/>
      </c>
      <c r="K438" s="23" t="str">
        <f aca="false">IF(B438="","",SUMIFS($F$9:F438,$D$9:D438,D438,$E$9:E438,E438))</f>
        <v/>
      </c>
      <c r="L438" s="24" t="str">
        <f aca="false">IF(OR(B438="",I438=""),"",IF(I438=0,"",G438/I438-1))</f>
        <v/>
      </c>
      <c r="M438" s="10" t="str">
        <f aca="false">IF(B438="","",IF(COUNTIFS($A$9:A438,A438,$B$9:B438,B438)&gt;1,"Hold: duplicate invoice",IF(I438="","Hold: no PO line",IF(J438=0,"Hold: no GRN",IF(K438&gt;J438*(1+Settings!$C$5)+0.0001,"Hold: billed qty above GRN",IF(L438&gt;Settings!$C$6+0.000001,"Hold: rate above PO",IF(L438&lt;-0.000001,"Clear to pay (rate below PO)","Clear to pay")))))))</f>
        <v/>
      </c>
    </row>
    <row r="439" customFormat="false" ht="15" hidden="false" customHeight="false" outlineLevel="0" collapsed="false">
      <c r="A439" s="8"/>
      <c r="B439" s="8"/>
      <c r="C439" s="21"/>
      <c r="D439" s="8"/>
      <c r="E439" s="8"/>
      <c r="F439" s="19"/>
      <c r="G439" s="19"/>
      <c r="H439" s="20" t="str">
        <f aca="false">IF(B439="","",F439*G439)</f>
        <v/>
      </c>
      <c r="I439" s="22" t="str">
        <f aca="false">IF(B439="","",IF(COUNTIFS(PO!$A$9:$A$508,D439,PO!$B$9:$B$508,E439)=0,"",SUMIFS(PO!$E$9:$E$508,PO!$A$9:$A$508,D439,PO!$B$9:$B$508,E439)/COUNTIFS(PO!$A$9:$A$508,D439,PO!$B$9:$B$508,E439)))</f>
        <v/>
      </c>
      <c r="J439" s="22" t="str">
        <f aca="false">IF(B439="","",SUMIFS(GRN!$E$9:$E$508,GRN!$C$9:$C$508,D439,GRN!$D$9:$D$508,E439))</f>
        <v/>
      </c>
      <c r="K439" s="23" t="str">
        <f aca="false">IF(B439="","",SUMIFS($F$9:F439,$D$9:D439,D439,$E$9:E439,E439))</f>
        <v/>
      </c>
      <c r="L439" s="24" t="str">
        <f aca="false">IF(OR(B439="",I439=""),"",IF(I439=0,"",G439/I439-1))</f>
        <v/>
      </c>
      <c r="M439" s="10" t="str">
        <f aca="false">IF(B439="","",IF(COUNTIFS($A$9:A439,A439,$B$9:B439,B439)&gt;1,"Hold: duplicate invoice",IF(I439="","Hold: no PO line",IF(J439=0,"Hold: no GRN",IF(K439&gt;J439*(1+Settings!$C$5)+0.0001,"Hold: billed qty above GRN",IF(L439&gt;Settings!$C$6+0.000001,"Hold: rate above PO",IF(L439&lt;-0.000001,"Clear to pay (rate below PO)","Clear to pay")))))))</f>
        <v/>
      </c>
    </row>
    <row r="440" customFormat="false" ht="15" hidden="false" customHeight="false" outlineLevel="0" collapsed="false">
      <c r="A440" s="8"/>
      <c r="B440" s="8"/>
      <c r="C440" s="21"/>
      <c r="D440" s="8"/>
      <c r="E440" s="8"/>
      <c r="F440" s="19"/>
      <c r="G440" s="19"/>
      <c r="H440" s="20" t="str">
        <f aca="false">IF(B440="","",F440*G440)</f>
        <v/>
      </c>
      <c r="I440" s="22" t="str">
        <f aca="false">IF(B440="","",IF(COUNTIFS(PO!$A$9:$A$508,D440,PO!$B$9:$B$508,E440)=0,"",SUMIFS(PO!$E$9:$E$508,PO!$A$9:$A$508,D440,PO!$B$9:$B$508,E440)/COUNTIFS(PO!$A$9:$A$508,D440,PO!$B$9:$B$508,E440)))</f>
        <v/>
      </c>
      <c r="J440" s="22" t="str">
        <f aca="false">IF(B440="","",SUMIFS(GRN!$E$9:$E$508,GRN!$C$9:$C$508,D440,GRN!$D$9:$D$508,E440))</f>
        <v/>
      </c>
      <c r="K440" s="23" t="str">
        <f aca="false">IF(B440="","",SUMIFS($F$9:F440,$D$9:D440,D440,$E$9:E440,E440))</f>
        <v/>
      </c>
      <c r="L440" s="24" t="str">
        <f aca="false">IF(OR(B440="",I440=""),"",IF(I440=0,"",G440/I440-1))</f>
        <v/>
      </c>
      <c r="M440" s="10" t="str">
        <f aca="false">IF(B440="","",IF(COUNTIFS($A$9:A440,A440,$B$9:B440,B440)&gt;1,"Hold: duplicate invoice",IF(I440="","Hold: no PO line",IF(J440=0,"Hold: no GRN",IF(K440&gt;J440*(1+Settings!$C$5)+0.0001,"Hold: billed qty above GRN",IF(L440&gt;Settings!$C$6+0.000001,"Hold: rate above PO",IF(L440&lt;-0.000001,"Clear to pay (rate below PO)","Clear to pay")))))))</f>
        <v/>
      </c>
    </row>
    <row r="441" customFormat="false" ht="15" hidden="false" customHeight="false" outlineLevel="0" collapsed="false">
      <c r="A441" s="8"/>
      <c r="B441" s="8"/>
      <c r="C441" s="21"/>
      <c r="D441" s="8"/>
      <c r="E441" s="8"/>
      <c r="F441" s="19"/>
      <c r="G441" s="19"/>
      <c r="H441" s="20" t="str">
        <f aca="false">IF(B441="","",F441*G441)</f>
        <v/>
      </c>
      <c r="I441" s="22" t="str">
        <f aca="false">IF(B441="","",IF(COUNTIFS(PO!$A$9:$A$508,D441,PO!$B$9:$B$508,E441)=0,"",SUMIFS(PO!$E$9:$E$508,PO!$A$9:$A$508,D441,PO!$B$9:$B$508,E441)/COUNTIFS(PO!$A$9:$A$508,D441,PO!$B$9:$B$508,E441)))</f>
        <v/>
      </c>
      <c r="J441" s="22" t="str">
        <f aca="false">IF(B441="","",SUMIFS(GRN!$E$9:$E$508,GRN!$C$9:$C$508,D441,GRN!$D$9:$D$508,E441))</f>
        <v/>
      </c>
      <c r="K441" s="23" t="str">
        <f aca="false">IF(B441="","",SUMIFS($F$9:F441,$D$9:D441,D441,$E$9:E441,E441))</f>
        <v/>
      </c>
      <c r="L441" s="24" t="str">
        <f aca="false">IF(OR(B441="",I441=""),"",IF(I441=0,"",G441/I441-1))</f>
        <v/>
      </c>
      <c r="M441" s="10" t="str">
        <f aca="false">IF(B441="","",IF(COUNTIFS($A$9:A441,A441,$B$9:B441,B441)&gt;1,"Hold: duplicate invoice",IF(I441="","Hold: no PO line",IF(J441=0,"Hold: no GRN",IF(K441&gt;J441*(1+Settings!$C$5)+0.0001,"Hold: billed qty above GRN",IF(L441&gt;Settings!$C$6+0.000001,"Hold: rate above PO",IF(L441&lt;-0.000001,"Clear to pay (rate below PO)","Clear to pay")))))))</f>
        <v/>
      </c>
    </row>
    <row r="442" customFormat="false" ht="15" hidden="false" customHeight="false" outlineLevel="0" collapsed="false">
      <c r="A442" s="8"/>
      <c r="B442" s="8"/>
      <c r="C442" s="21"/>
      <c r="D442" s="8"/>
      <c r="E442" s="8"/>
      <c r="F442" s="19"/>
      <c r="G442" s="19"/>
      <c r="H442" s="20" t="str">
        <f aca="false">IF(B442="","",F442*G442)</f>
        <v/>
      </c>
      <c r="I442" s="22" t="str">
        <f aca="false">IF(B442="","",IF(COUNTIFS(PO!$A$9:$A$508,D442,PO!$B$9:$B$508,E442)=0,"",SUMIFS(PO!$E$9:$E$508,PO!$A$9:$A$508,D442,PO!$B$9:$B$508,E442)/COUNTIFS(PO!$A$9:$A$508,D442,PO!$B$9:$B$508,E442)))</f>
        <v/>
      </c>
      <c r="J442" s="22" t="str">
        <f aca="false">IF(B442="","",SUMIFS(GRN!$E$9:$E$508,GRN!$C$9:$C$508,D442,GRN!$D$9:$D$508,E442))</f>
        <v/>
      </c>
      <c r="K442" s="23" t="str">
        <f aca="false">IF(B442="","",SUMIFS($F$9:F442,$D$9:D442,D442,$E$9:E442,E442))</f>
        <v/>
      </c>
      <c r="L442" s="24" t="str">
        <f aca="false">IF(OR(B442="",I442=""),"",IF(I442=0,"",G442/I442-1))</f>
        <v/>
      </c>
      <c r="M442" s="10" t="str">
        <f aca="false">IF(B442="","",IF(COUNTIFS($A$9:A442,A442,$B$9:B442,B442)&gt;1,"Hold: duplicate invoice",IF(I442="","Hold: no PO line",IF(J442=0,"Hold: no GRN",IF(K442&gt;J442*(1+Settings!$C$5)+0.0001,"Hold: billed qty above GRN",IF(L442&gt;Settings!$C$6+0.000001,"Hold: rate above PO",IF(L442&lt;-0.000001,"Clear to pay (rate below PO)","Clear to pay")))))))</f>
        <v/>
      </c>
    </row>
    <row r="443" customFormat="false" ht="15" hidden="false" customHeight="false" outlineLevel="0" collapsed="false">
      <c r="A443" s="8"/>
      <c r="B443" s="8"/>
      <c r="C443" s="21"/>
      <c r="D443" s="8"/>
      <c r="E443" s="8"/>
      <c r="F443" s="19"/>
      <c r="G443" s="19"/>
      <c r="H443" s="20" t="str">
        <f aca="false">IF(B443="","",F443*G443)</f>
        <v/>
      </c>
      <c r="I443" s="22" t="str">
        <f aca="false">IF(B443="","",IF(COUNTIFS(PO!$A$9:$A$508,D443,PO!$B$9:$B$508,E443)=0,"",SUMIFS(PO!$E$9:$E$508,PO!$A$9:$A$508,D443,PO!$B$9:$B$508,E443)/COUNTIFS(PO!$A$9:$A$508,D443,PO!$B$9:$B$508,E443)))</f>
        <v/>
      </c>
      <c r="J443" s="22" t="str">
        <f aca="false">IF(B443="","",SUMIFS(GRN!$E$9:$E$508,GRN!$C$9:$C$508,D443,GRN!$D$9:$D$508,E443))</f>
        <v/>
      </c>
      <c r="K443" s="23" t="str">
        <f aca="false">IF(B443="","",SUMIFS($F$9:F443,$D$9:D443,D443,$E$9:E443,E443))</f>
        <v/>
      </c>
      <c r="L443" s="24" t="str">
        <f aca="false">IF(OR(B443="",I443=""),"",IF(I443=0,"",G443/I443-1))</f>
        <v/>
      </c>
      <c r="M443" s="10" t="str">
        <f aca="false">IF(B443="","",IF(COUNTIFS($A$9:A443,A443,$B$9:B443,B443)&gt;1,"Hold: duplicate invoice",IF(I443="","Hold: no PO line",IF(J443=0,"Hold: no GRN",IF(K443&gt;J443*(1+Settings!$C$5)+0.0001,"Hold: billed qty above GRN",IF(L443&gt;Settings!$C$6+0.000001,"Hold: rate above PO",IF(L443&lt;-0.000001,"Clear to pay (rate below PO)","Clear to pay")))))))</f>
        <v/>
      </c>
    </row>
    <row r="444" customFormat="false" ht="15" hidden="false" customHeight="false" outlineLevel="0" collapsed="false">
      <c r="A444" s="8"/>
      <c r="B444" s="8"/>
      <c r="C444" s="21"/>
      <c r="D444" s="8"/>
      <c r="E444" s="8"/>
      <c r="F444" s="19"/>
      <c r="G444" s="19"/>
      <c r="H444" s="20" t="str">
        <f aca="false">IF(B444="","",F444*G444)</f>
        <v/>
      </c>
      <c r="I444" s="22" t="str">
        <f aca="false">IF(B444="","",IF(COUNTIFS(PO!$A$9:$A$508,D444,PO!$B$9:$B$508,E444)=0,"",SUMIFS(PO!$E$9:$E$508,PO!$A$9:$A$508,D444,PO!$B$9:$B$508,E444)/COUNTIFS(PO!$A$9:$A$508,D444,PO!$B$9:$B$508,E444)))</f>
        <v/>
      </c>
      <c r="J444" s="22" t="str">
        <f aca="false">IF(B444="","",SUMIFS(GRN!$E$9:$E$508,GRN!$C$9:$C$508,D444,GRN!$D$9:$D$508,E444))</f>
        <v/>
      </c>
      <c r="K444" s="23" t="str">
        <f aca="false">IF(B444="","",SUMIFS($F$9:F444,$D$9:D444,D444,$E$9:E444,E444))</f>
        <v/>
      </c>
      <c r="L444" s="24" t="str">
        <f aca="false">IF(OR(B444="",I444=""),"",IF(I444=0,"",G444/I444-1))</f>
        <v/>
      </c>
      <c r="M444" s="10" t="str">
        <f aca="false">IF(B444="","",IF(COUNTIFS($A$9:A444,A444,$B$9:B444,B444)&gt;1,"Hold: duplicate invoice",IF(I444="","Hold: no PO line",IF(J444=0,"Hold: no GRN",IF(K444&gt;J444*(1+Settings!$C$5)+0.0001,"Hold: billed qty above GRN",IF(L444&gt;Settings!$C$6+0.000001,"Hold: rate above PO",IF(L444&lt;-0.000001,"Clear to pay (rate below PO)","Clear to pay")))))))</f>
        <v/>
      </c>
    </row>
    <row r="445" customFormat="false" ht="15" hidden="false" customHeight="false" outlineLevel="0" collapsed="false">
      <c r="A445" s="8"/>
      <c r="B445" s="8"/>
      <c r="C445" s="21"/>
      <c r="D445" s="8"/>
      <c r="E445" s="8"/>
      <c r="F445" s="19"/>
      <c r="G445" s="19"/>
      <c r="H445" s="20" t="str">
        <f aca="false">IF(B445="","",F445*G445)</f>
        <v/>
      </c>
      <c r="I445" s="22" t="str">
        <f aca="false">IF(B445="","",IF(COUNTIFS(PO!$A$9:$A$508,D445,PO!$B$9:$B$508,E445)=0,"",SUMIFS(PO!$E$9:$E$508,PO!$A$9:$A$508,D445,PO!$B$9:$B$508,E445)/COUNTIFS(PO!$A$9:$A$508,D445,PO!$B$9:$B$508,E445)))</f>
        <v/>
      </c>
      <c r="J445" s="22" t="str">
        <f aca="false">IF(B445="","",SUMIFS(GRN!$E$9:$E$508,GRN!$C$9:$C$508,D445,GRN!$D$9:$D$508,E445))</f>
        <v/>
      </c>
      <c r="K445" s="23" t="str">
        <f aca="false">IF(B445="","",SUMIFS($F$9:F445,$D$9:D445,D445,$E$9:E445,E445))</f>
        <v/>
      </c>
      <c r="L445" s="24" t="str">
        <f aca="false">IF(OR(B445="",I445=""),"",IF(I445=0,"",G445/I445-1))</f>
        <v/>
      </c>
      <c r="M445" s="10" t="str">
        <f aca="false">IF(B445="","",IF(COUNTIFS($A$9:A445,A445,$B$9:B445,B445)&gt;1,"Hold: duplicate invoice",IF(I445="","Hold: no PO line",IF(J445=0,"Hold: no GRN",IF(K445&gt;J445*(1+Settings!$C$5)+0.0001,"Hold: billed qty above GRN",IF(L445&gt;Settings!$C$6+0.000001,"Hold: rate above PO",IF(L445&lt;-0.000001,"Clear to pay (rate below PO)","Clear to pay")))))))</f>
        <v/>
      </c>
    </row>
    <row r="446" customFormat="false" ht="15" hidden="false" customHeight="false" outlineLevel="0" collapsed="false">
      <c r="A446" s="8"/>
      <c r="B446" s="8"/>
      <c r="C446" s="21"/>
      <c r="D446" s="8"/>
      <c r="E446" s="8"/>
      <c r="F446" s="19"/>
      <c r="G446" s="19"/>
      <c r="H446" s="20" t="str">
        <f aca="false">IF(B446="","",F446*G446)</f>
        <v/>
      </c>
      <c r="I446" s="22" t="str">
        <f aca="false">IF(B446="","",IF(COUNTIFS(PO!$A$9:$A$508,D446,PO!$B$9:$B$508,E446)=0,"",SUMIFS(PO!$E$9:$E$508,PO!$A$9:$A$508,D446,PO!$B$9:$B$508,E446)/COUNTIFS(PO!$A$9:$A$508,D446,PO!$B$9:$B$508,E446)))</f>
        <v/>
      </c>
      <c r="J446" s="22" t="str">
        <f aca="false">IF(B446="","",SUMIFS(GRN!$E$9:$E$508,GRN!$C$9:$C$508,D446,GRN!$D$9:$D$508,E446))</f>
        <v/>
      </c>
      <c r="K446" s="23" t="str">
        <f aca="false">IF(B446="","",SUMIFS($F$9:F446,$D$9:D446,D446,$E$9:E446,E446))</f>
        <v/>
      </c>
      <c r="L446" s="24" t="str">
        <f aca="false">IF(OR(B446="",I446=""),"",IF(I446=0,"",G446/I446-1))</f>
        <v/>
      </c>
      <c r="M446" s="10" t="str">
        <f aca="false">IF(B446="","",IF(COUNTIFS($A$9:A446,A446,$B$9:B446,B446)&gt;1,"Hold: duplicate invoice",IF(I446="","Hold: no PO line",IF(J446=0,"Hold: no GRN",IF(K446&gt;J446*(1+Settings!$C$5)+0.0001,"Hold: billed qty above GRN",IF(L446&gt;Settings!$C$6+0.000001,"Hold: rate above PO",IF(L446&lt;-0.000001,"Clear to pay (rate below PO)","Clear to pay")))))))</f>
        <v/>
      </c>
    </row>
    <row r="447" customFormat="false" ht="15" hidden="false" customHeight="false" outlineLevel="0" collapsed="false">
      <c r="A447" s="8"/>
      <c r="B447" s="8"/>
      <c r="C447" s="21"/>
      <c r="D447" s="8"/>
      <c r="E447" s="8"/>
      <c r="F447" s="19"/>
      <c r="G447" s="19"/>
      <c r="H447" s="20" t="str">
        <f aca="false">IF(B447="","",F447*G447)</f>
        <v/>
      </c>
      <c r="I447" s="22" t="str">
        <f aca="false">IF(B447="","",IF(COUNTIFS(PO!$A$9:$A$508,D447,PO!$B$9:$B$508,E447)=0,"",SUMIFS(PO!$E$9:$E$508,PO!$A$9:$A$508,D447,PO!$B$9:$B$508,E447)/COUNTIFS(PO!$A$9:$A$508,D447,PO!$B$9:$B$508,E447)))</f>
        <v/>
      </c>
      <c r="J447" s="22" t="str">
        <f aca="false">IF(B447="","",SUMIFS(GRN!$E$9:$E$508,GRN!$C$9:$C$508,D447,GRN!$D$9:$D$508,E447))</f>
        <v/>
      </c>
      <c r="K447" s="23" t="str">
        <f aca="false">IF(B447="","",SUMIFS($F$9:F447,$D$9:D447,D447,$E$9:E447,E447))</f>
        <v/>
      </c>
      <c r="L447" s="24" t="str">
        <f aca="false">IF(OR(B447="",I447=""),"",IF(I447=0,"",G447/I447-1))</f>
        <v/>
      </c>
      <c r="M447" s="10" t="str">
        <f aca="false">IF(B447="","",IF(COUNTIFS($A$9:A447,A447,$B$9:B447,B447)&gt;1,"Hold: duplicate invoice",IF(I447="","Hold: no PO line",IF(J447=0,"Hold: no GRN",IF(K447&gt;J447*(1+Settings!$C$5)+0.0001,"Hold: billed qty above GRN",IF(L447&gt;Settings!$C$6+0.000001,"Hold: rate above PO",IF(L447&lt;-0.000001,"Clear to pay (rate below PO)","Clear to pay")))))))</f>
        <v/>
      </c>
    </row>
    <row r="448" customFormat="false" ht="15" hidden="false" customHeight="false" outlineLevel="0" collapsed="false">
      <c r="A448" s="8"/>
      <c r="B448" s="8"/>
      <c r="C448" s="21"/>
      <c r="D448" s="8"/>
      <c r="E448" s="8"/>
      <c r="F448" s="19"/>
      <c r="G448" s="19"/>
      <c r="H448" s="20" t="str">
        <f aca="false">IF(B448="","",F448*G448)</f>
        <v/>
      </c>
      <c r="I448" s="22" t="str">
        <f aca="false">IF(B448="","",IF(COUNTIFS(PO!$A$9:$A$508,D448,PO!$B$9:$B$508,E448)=0,"",SUMIFS(PO!$E$9:$E$508,PO!$A$9:$A$508,D448,PO!$B$9:$B$508,E448)/COUNTIFS(PO!$A$9:$A$508,D448,PO!$B$9:$B$508,E448)))</f>
        <v/>
      </c>
      <c r="J448" s="22" t="str">
        <f aca="false">IF(B448="","",SUMIFS(GRN!$E$9:$E$508,GRN!$C$9:$C$508,D448,GRN!$D$9:$D$508,E448))</f>
        <v/>
      </c>
      <c r="K448" s="23" t="str">
        <f aca="false">IF(B448="","",SUMIFS($F$9:F448,$D$9:D448,D448,$E$9:E448,E448))</f>
        <v/>
      </c>
      <c r="L448" s="24" t="str">
        <f aca="false">IF(OR(B448="",I448=""),"",IF(I448=0,"",G448/I448-1))</f>
        <v/>
      </c>
      <c r="M448" s="10" t="str">
        <f aca="false">IF(B448="","",IF(COUNTIFS($A$9:A448,A448,$B$9:B448,B448)&gt;1,"Hold: duplicate invoice",IF(I448="","Hold: no PO line",IF(J448=0,"Hold: no GRN",IF(K448&gt;J448*(1+Settings!$C$5)+0.0001,"Hold: billed qty above GRN",IF(L448&gt;Settings!$C$6+0.000001,"Hold: rate above PO",IF(L448&lt;-0.000001,"Clear to pay (rate below PO)","Clear to pay")))))))</f>
        <v/>
      </c>
    </row>
    <row r="449" customFormat="false" ht="15" hidden="false" customHeight="false" outlineLevel="0" collapsed="false">
      <c r="A449" s="8"/>
      <c r="B449" s="8"/>
      <c r="C449" s="21"/>
      <c r="D449" s="8"/>
      <c r="E449" s="8"/>
      <c r="F449" s="19"/>
      <c r="G449" s="19"/>
      <c r="H449" s="20" t="str">
        <f aca="false">IF(B449="","",F449*G449)</f>
        <v/>
      </c>
      <c r="I449" s="22" t="str">
        <f aca="false">IF(B449="","",IF(COUNTIFS(PO!$A$9:$A$508,D449,PO!$B$9:$B$508,E449)=0,"",SUMIFS(PO!$E$9:$E$508,PO!$A$9:$A$508,D449,PO!$B$9:$B$508,E449)/COUNTIFS(PO!$A$9:$A$508,D449,PO!$B$9:$B$508,E449)))</f>
        <v/>
      </c>
      <c r="J449" s="22" t="str">
        <f aca="false">IF(B449="","",SUMIFS(GRN!$E$9:$E$508,GRN!$C$9:$C$508,D449,GRN!$D$9:$D$508,E449))</f>
        <v/>
      </c>
      <c r="K449" s="23" t="str">
        <f aca="false">IF(B449="","",SUMIFS($F$9:F449,$D$9:D449,D449,$E$9:E449,E449))</f>
        <v/>
      </c>
      <c r="L449" s="24" t="str">
        <f aca="false">IF(OR(B449="",I449=""),"",IF(I449=0,"",G449/I449-1))</f>
        <v/>
      </c>
      <c r="M449" s="10" t="str">
        <f aca="false">IF(B449="","",IF(COUNTIFS($A$9:A449,A449,$B$9:B449,B449)&gt;1,"Hold: duplicate invoice",IF(I449="","Hold: no PO line",IF(J449=0,"Hold: no GRN",IF(K449&gt;J449*(1+Settings!$C$5)+0.0001,"Hold: billed qty above GRN",IF(L449&gt;Settings!$C$6+0.000001,"Hold: rate above PO",IF(L449&lt;-0.000001,"Clear to pay (rate below PO)","Clear to pay")))))))</f>
        <v/>
      </c>
    </row>
    <row r="450" customFormat="false" ht="15" hidden="false" customHeight="false" outlineLevel="0" collapsed="false">
      <c r="A450" s="8"/>
      <c r="B450" s="8"/>
      <c r="C450" s="21"/>
      <c r="D450" s="8"/>
      <c r="E450" s="8"/>
      <c r="F450" s="19"/>
      <c r="G450" s="19"/>
      <c r="H450" s="20" t="str">
        <f aca="false">IF(B450="","",F450*G450)</f>
        <v/>
      </c>
      <c r="I450" s="22" t="str">
        <f aca="false">IF(B450="","",IF(COUNTIFS(PO!$A$9:$A$508,D450,PO!$B$9:$B$508,E450)=0,"",SUMIFS(PO!$E$9:$E$508,PO!$A$9:$A$508,D450,PO!$B$9:$B$508,E450)/COUNTIFS(PO!$A$9:$A$508,D450,PO!$B$9:$B$508,E450)))</f>
        <v/>
      </c>
      <c r="J450" s="22" t="str">
        <f aca="false">IF(B450="","",SUMIFS(GRN!$E$9:$E$508,GRN!$C$9:$C$508,D450,GRN!$D$9:$D$508,E450))</f>
        <v/>
      </c>
      <c r="K450" s="23" t="str">
        <f aca="false">IF(B450="","",SUMIFS($F$9:F450,$D$9:D450,D450,$E$9:E450,E450))</f>
        <v/>
      </c>
      <c r="L450" s="24" t="str">
        <f aca="false">IF(OR(B450="",I450=""),"",IF(I450=0,"",G450/I450-1))</f>
        <v/>
      </c>
      <c r="M450" s="10" t="str">
        <f aca="false">IF(B450="","",IF(COUNTIFS($A$9:A450,A450,$B$9:B450,B450)&gt;1,"Hold: duplicate invoice",IF(I450="","Hold: no PO line",IF(J450=0,"Hold: no GRN",IF(K450&gt;J450*(1+Settings!$C$5)+0.0001,"Hold: billed qty above GRN",IF(L450&gt;Settings!$C$6+0.000001,"Hold: rate above PO",IF(L450&lt;-0.000001,"Clear to pay (rate below PO)","Clear to pay")))))))</f>
        <v/>
      </c>
    </row>
    <row r="451" customFormat="false" ht="15" hidden="false" customHeight="false" outlineLevel="0" collapsed="false">
      <c r="A451" s="8"/>
      <c r="B451" s="8"/>
      <c r="C451" s="21"/>
      <c r="D451" s="8"/>
      <c r="E451" s="8"/>
      <c r="F451" s="19"/>
      <c r="G451" s="19"/>
      <c r="H451" s="20" t="str">
        <f aca="false">IF(B451="","",F451*G451)</f>
        <v/>
      </c>
      <c r="I451" s="22" t="str">
        <f aca="false">IF(B451="","",IF(COUNTIFS(PO!$A$9:$A$508,D451,PO!$B$9:$B$508,E451)=0,"",SUMIFS(PO!$E$9:$E$508,PO!$A$9:$A$508,D451,PO!$B$9:$B$508,E451)/COUNTIFS(PO!$A$9:$A$508,D451,PO!$B$9:$B$508,E451)))</f>
        <v/>
      </c>
      <c r="J451" s="22" t="str">
        <f aca="false">IF(B451="","",SUMIFS(GRN!$E$9:$E$508,GRN!$C$9:$C$508,D451,GRN!$D$9:$D$508,E451))</f>
        <v/>
      </c>
      <c r="K451" s="23" t="str">
        <f aca="false">IF(B451="","",SUMIFS($F$9:F451,$D$9:D451,D451,$E$9:E451,E451))</f>
        <v/>
      </c>
      <c r="L451" s="24" t="str">
        <f aca="false">IF(OR(B451="",I451=""),"",IF(I451=0,"",G451/I451-1))</f>
        <v/>
      </c>
      <c r="M451" s="10" t="str">
        <f aca="false">IF(B451="","",IF(COUNTIFS($A$9:A451,A451,$B$9:B451,B451)&gt;1,"Hold: duplicate invoice",IF(I451="","Hold: no PO line",IF(J451=0,"Hold: no GRN",IF(K451&gt;J451*(1+Settings!$C$5)+0.0001,"Hold: billed qty above GRN",IF(L451&gt;Settings!$C$6+0.000001,"Hold: rate above PO",IF(L451&lt;-0.000001,"Clear to pay (rate below PO)","Clear to pay")))))))</f>
        <v/>
      </c>
    </row>
    <row r="452" customFormat="false" ht="15" hidden="false" customHeight="false" outlineLevel="0" collapsed="false">
      <c r="A452" s="8"/>
      <c r="B452" s="8"/>
      <c r="C452" s="21"/>
      <c r="D452" s="8"/>
      <c r="E452" s="8"/>
      <c r="F452" s="19"/>
      <c r="G452" s="19"/>
      <c r="H452" s="20" t="str">
        <f aca="false">IF(B452="","",F452*G452)</f>
        <v/>
      </c>
      <c r="I452" s="22" t="str">
        <f aca="false">IF(B452="","",IF(COUNTIFS(PO!$A$9:$A$508,D452,PO!$B$9:$B$508,E452)=0,"",SUMIFS(PO!$E$9:$E$508,PO!$A$9:$A$508,D452,PO!$B$9:$B$508,E452)/COUNTIFS(PO!$A$9:$A$508,D452,PO!$B$9:$B$508,E452)))</f>
        <v/>
      </c>
      <c r="J452" s="22" t="str">
        <f aca="false">IF(B452="","",SUMIFS(GRN!$E$9:$E$508,GRN!$C$9:$C$508,D452,GRN!$D$9:$D$508,E452))</f>
        <v/>
      </c>
      <c r="K452" s="23" t="str">
        <f aca="false">IF(B452="","",SUMIFS($F$9:F452,$D$9:D452,D452,$E$9:E452,E452))</f>
        <v/>
      </c>
      <c r="L452" s="24" t="str">
        <f aca="false">IF(OR(B452="",I452=""),"",IF(I452=0,"",G452/I452-1))</f>
        <v/>
      </c>
      <c r="M452" s="10" t="str">
        <f aca="false">IF(B452="","",IF(COUNTIFS($A$9:A452,A452,$B$9:B452,B452)&gt;1,"Hold: duplicate invoice",IF(I452="","Hold: no PO line",IF(J452=0,"Hold: no GRN",IF(K452&gt;J452*(1+Settings!$C$5)+0.0001,"Hold: billed qty above GRN",IF(L452&gt;Settings!$C$6+0.000001,"Hold: rate above PO",IF(L452&lt;-0.000001,"Clear to pay (rate below PO)","Clear to pay")))))))</f>
        <v/>
      </c>
    </row>
    <row r="453" customFormat="false" ht="15" hidden="false" customHeight="false" outlineLevel="0" collapsed="false">
      <c r="A453" s="8"/>
      <c r="B453" s="8"/>
      <c r="C453" s="21"/>
      <c r="D453" s="8"/>
      <c r="E453" s="8"/>
      <c r="F453" s="19"/>
      <c r="G453" s="19"/>
      <c r="H453" s="20" t="str">
        <f aca="false">IF(B453="","",F453*G453)</f>
        <v/>
      </c>
      <c r="I453" s="22" t="str">
        <f aca="false">IF(B453="","",IF(COUNTIFS(PO!$A$9:$A$508,D453,PO!$B$9:$B$508,E453)=0,"",SUMIFS(PO!$E$9:$E$508,PO!$A$9:$A$508,D453,PO!$B$9:$B$508,E453)/COUNTIFS(PO!$A$9:$A$508,D453,PO!$B$9:$B$508,E453)))</f>
        <v/>
      </c>
      <c r="J453" s="22" t="str">
        <f aca="false">IF(B453="","",SUMIFS(GRN!$E$9:$E$508,GRN!$C$9:$C$508,D453,GRN!$D$9:$D$508,E453))</f>
        <v/>
      </c>
      <c r="K453" s="23" t="str">
        <f aca="false">IF(B453="","",SUMIFS($F$9:F453,$D$9:D453,D453,$E$9:E453,E453))</f>
        <v/>
      </c>
      <c r="L453" s="24" t="str">
        <f aca="false">IF(OR(B453="",I453=""),"",IF(I453=0,"",G453/I453-1))</f>
        <v/>
      </c>
      <c r="M453" s="10" t="str">
        <f aca="false">IF(B453="","",IF(COUNTIFS($A$9:A453,A453,$B$9:B453,B453)&gt;1,"Hold: duplicate invoice",IF(I453="","Hold: no PO line",IF(J453=0,"Hold: no GRN",IF(K453&gt;J453*(1+Settings!$C$5)+0.0001,"Hold: billed qty above GRN",IF(L453&gt;Settings!$C$6+0.000001,"Hold: rate above PO",IF(L453&lt;-0.000001,"Clear to pay (rate below PO)","Clear to pay")))))))</f>
        <v/>
      </c>
    </row>
    <row r="454" customFormat="false" ht="15" hidden="false" customHeight="false" outlineLevel="0" collapsed="false">
      <c r="A454" s="8"/>
      <c r="B454" s="8"/>
      <c r="C454" s="21"/>
      <c r="D454" s="8"/>
      <c r="E454" s="8"/>
      <c r="F454" s="19"/>
      <c r="G454" s="19"/>
      <c r="H454" s="20" t="str">
        <f aca="false">IF(B454="","",F454*G454)</f>
        <v/>
      </c>
      <c r="I454" s="22" t="str">
        <f aca="false">IF(B454="","",IF(COUNTIFS(PO!$A$9:$A$508,D454,PO!$B$9:$B$508,E454)=0,"",SUMIFS(PO!$E$9:$E$508,PO!$A$9:$A$508,D454,PO!$B$9:$B$508,E454)/COUNTIFS(PO!$A$9:$A$508,D454,PO!$B$9:$B$508,E454)))</f>
        <v/>
      </c>
      <c r="J454" s="22" t="str">
        <f aca="false">IF(B454="","",SUMIFS(GRN!$E$9:$E$508,GRN!$C$9:$C$508,D454,GRN!$D$9:$D$508,E454))</f>
        <v/>
      </c>
      <c r="K454" s="23" t="str">
        <f aca="false">IF(B454="","",SUMIFS($F$9:F454,$D$9:D454,D454,$E$9:E454,E454))</f>
        <v/>
      </c>
      <c r="L454" s="24" t="str">
        <f aca="false">IF(OR(B454="",I454=""),"",IF(I454=0,"",G454/I454-1))</f>
        <v/>
      </c>
      <c r="M454" s="10" t="str">
        <f aca="false">IF(B454="","",IF(COUNTIFS($A$9:A454,A454,$B$9:B454,B454)&gt;1,"Hold: duplicate invoice",IF(I454="","Hold: no PO line",IF(J454=0,"Hold: no GRN",IF(K454&gt;J454*(1+Settings!$C$5)+0.0001,"Hold: billed qty above GRN",IF(L454&gt;Settings!$C$6+0.000001,"Hold: rate above PO",IF(L454&lt;-0.000001,"Clear to pay (rate below PO)","Clear to pay")))))))</f>
        <v/>
      </c>
    </row>
    <row r="455" customFormat="false" ht="15" hidden="false" customHeight="false" outlineLevel="0" collapsed="false">
      <c r="A455" s="8"/>
      <c r="B455" s="8"/>
      <c r="C455" s="21"/>
      <c r="D455" s="8"/>
      <c r="E455" s="8"/>
      <c r="F455" s="19"/>
      <c r="G455" s="19"/>
      <c r="H455" s="20" t="str">
        <f aca="false">IF(B455="","",F455*G455)</f>
        <v/>
      </c>
      <c r="I455" s="22" t="str">
        <f aca="false">IF(B455="","",IF(COUNTIFS(PO!$A$9:$A$508,D455,PO!$B$9:$B$508,E455)=0,"",SUMIFS(PO!$E$9:$E$508,PO!$A$9:$A$508,D455,PO!$B$9:$B$508,E455)/COUNTIFS(PO!$A$9:$A$508,D455,PO!$B$9:$B$508,E455)))</f>
        <v/>
      </c>
      <c r="J455" s="22" t="str">
        <f aca="false">IF(B455="","",SUMIFS(GRN!$E$9:$E$508,GRN!$C$9:$C$508,D455,GRN!$D$9:$D$508,E455))</f>
        <v/>
      </c>
      <c r="K455" s="23" t="str">
        <f aca="false">IF(B455="","",SUMIFS($F$9:F455,$D$9:D455,D455,$E$9:E455,E455))</f>
        <v/>
      </c>
      <c r="L455" s="24" t="str">
        <f aca="false">IF(OR(B455="",I455=""),"",IF(I455=0,"",G455/I455-1))</f>
        <v/>
      </c>
      <c r="M455" s="10" t="str">
        <f aca="false">IF(B455="","",IF(COUNTIFS($A$9:A455,A455,$B$9:B455,B455)&gt;1,"Hold: duplicate invoice",IF(I455="","Hold: no PO line",IF(J455=0,"Hold: no GRN",IF(K455&gt;J455*(1+Settings!$C$5)+0.0001,"Hold: billed qty above GRN",IF(L455&gt;Settings!$C$6+0.000001,"Hold: rate above PO",IF(L455&lt;-0.000001,"Clear to pay (rate below PO)","Clear to pay")))))))</f>
        <v/>
      </c>
    </row>
    <row r="456" customFormat="false" ht="15" hidden="false" customHeight="false" outlineLevel="0" collapsed="false">
      <c r="A456" s="8"/>
      <c r="B456" s="8"/>
      <c r="C456" s="21"/>
      <c r="D456" s="8"/>
      <c r="E456" s="8"/>
      <c r="F456" s="19"/>
      <c r="G456" s="19"/>
      <c r="H456" s="20" t="str">
        <f aca="false">IF(B456="","",F456*G456)</f>
        <v/>
      </c>
      <c r="I456" s="22" t="str">
        <f aca="false">IF(B456="","",IF(COUNTIFS(PO!$A$9:$A$508,D456,PO!$B$9:$B$508,E456)=0,"",SUMIFS(PO!$E$9:$E$508,PO!$A$9:$A$508,D456,PO!$B$9:$B$508,E456)/COUNTIFS(PO!$A$9:$A$508,D456,PO!$B$9:$B$508,E456)))</f>
        <v/>
      </c>
      <c r="J456" s="22" t="str">
        <f aca="false">IF(B456="","",SUMIFS(GRN!$E$9:$E$508,GRN!$C$9:$C$508,D456,GRN!$D$9:$D$508,E456))</f>
        <v/>
      </c>
      <c r="K456" s="23" t="str">
        <f aca="false">IF(B456="","",SUMIFS($F$9:F456,$D$9:D456,D456,$E$9:E456,E456))</f>
        <v/>
      </c>
      <c r="L456" s="24" t="str">
        <f aca="false">IF(OR(B456="",I456=""),"",IF(I456=0,"",G456/I456-1))</f>
        <v/>
      </c>
      <c r="M456" s="10" t="str">
        <f aca="false">IF(B456="","",IF(COUNTIFS($A$9:A456,A456,$B$9:B456,B456)&gt;1,"Hold: duplicate invoice",IF(I456="","Hold: no PO line",IF(J456=0,"Hold: no GRN",IF(K456&gt;J456*(1+Settings!$C$5)+0.0001,"Hold: billed qty above GRN",IF(L456&gt;Settings!$C$6+0.000001,"Hold: rate above PO",IF(L456&lt;-0.000001,"Clear to pay (rate below PO)","Clear to pay")))))))</f>
        <v/>
      </c>
    </row>
    <row r="457" customFormat="false" ht="15" hidden="false" customHeight="false" outlineLevel="0" collapsed="false">
      <c r="A457" s="8"/>
      <c r="B457" s="8"/>
      <c r="C457" s="21"/>
      <c r="D457" s="8"/>
      <c r="E457" s="8"/>
      <c r="F457" s="19"/>
      <c r="G457" s="19"/>
      <c r="H457" s="20" t="str">
        <f aca="false">IF(B457="","",F457*G457)</f>
        <v/>
      </c>
      <c r="I457" s="22" t="str">
        <f aca="false">IF(B457="","",IF(COUNTIFS(PO!$A$9:$A$508,D457,PO!$B$9:$B$508,E457)=0,"",SUMIFS(PO!$E$9:$E$508,PO!$A$9:$A$508,D457,PO!$B$9:$B$508,E457)/COUNTIFS(PO!$A$9:$A$508,D457,PO!$B$9:$B$508,E457)))</f>
        <v/>
      </c>
      <c r="J457" s="22" t="str">
        <f aca="false">IF(B457="","",SUMIFS(GRN!$E$9:$E$508,GRN!$C$9:$C$508,D457,GRN!$D$9:$D$508,E457))</f>
        <v/>
      </c>
      <c r="K457" s="23" t="str">
        <f aca="false">IF(B457="","",SUMIFS($F$9:F457,$D$9:D457,D457,$E$9:E457,E457))</f>
        <v/>
      </c>
      <c r="L457" s="24" t="str">
        <f aca="false">IF(OR(B457="",I457=""),"",IF(I457=0,"",G457/I457-1))</f>
        <v/>
      </c>
      <c r="M457" s="10" t="str">
        <f aca="false">IF(B457="","",IF(COUNTIFS($A$9:A457,A457,$B$9:B457,B457)&gt;1,"Hold: duplicate invoice",IF(I457="","Hold: no PO line",IF(J457=0,"Hold: no GRN",IF(K457&gt;J457*(1+Settings!$C$5)+0.0001,"Hold: billed qty above GRN",IF(L457&gt;Settings!$C$6+0.000001,"Hold: rate above PO",IF(L457&lt;-0.000001,"Clear to pay (rate below PO)","Clear to pay")))))))</f>
        <v/>
      </c>
    </row>
    <row r="458" customFormat="false" ht="15" hidden="false" customHeight="false" outlineLevel="0" collapsed="false">
      <c r="A458" s="8"/>
      <c r="B458" s="8"/>
      <c r="C458" s="21"/>
      <c r="D458" s="8"/>
      <c r="E458" s="8"/>
      <c r="F458" s="19"/>
      <c r="G458" s="19"/>
      <c r="H458" s="20" t="str">
        <f aca="false">IF(B458="","",F458*G458)</f>
        <v/>
      </c>
      <c r="I458" s="22" t="str">
        <f aca="false">IF(B458="","",IF(COUNTIFS(PO!$A$9:$A$508,D458,PO!$B$9:$B$508,E458)=0,"",SUMIFS(PO!$E$9:$E$508,PO!$A$9:$A$508,D458,PO!$B$9:$B$508,E458)/COUNTIFS(PO!$A$9:$A$508,D458,PO!$B$9:$B$508,E458)))</f>
        <v/>
      </c>
      <c r="J458" s="22" t="str">
        <f aca="false">IF(B458="","",SUMIFS(GRN!$E$9:$E$508,GRN!$C$9:$C$508,D458,GRN!$D$9:$D$508,E458))</f>
        <v/>
      </c>
      <c r="K458" s="23" t="str">
        <f aca="false">IF(B458="","",SUMIFS($F$9:F458,$D$9:D458,D458,$E$9:E458,E458))</f>
        <v/>
      </c>
      <c r="L458" s="24" t="str">
        <f aca="false">IF(OR(B458="",I458=""),"",IF(I458=0,"",G458/I458-1))</f>
        <v/>
      </c>
      <c r="M458" s="10" t="str">
        <f aca="false">IF(B458="","",IF(COUNTIFS($A$9:A458,A458,$B$9:B458,B458)&gt;1,"Hold: duplicate invoice",IF(I458="","Hold: no PO line",IF(J458=0,"Hold: no GRN",IF(K458&gt;J458*(1+Settings!$C$5)+0.0001,"Hold: billed qty above GRN",IF(L458&gt;Settings!$C$6+0.000001,"Hold: rate above PO",IF(L458&lt;-0.000001,"Clear to pay (rate below PO)","Clear to pay")))))))</f>
        <v/>
      </c>
    </row>
    <row r="459" customFormat="false" ht="15" hidden="false" customHeight="false" outlineLevel="0" collapsed="false">
      <c r="A459" s="8"/>
      <c r="B459" s="8"/>
      <c r="C459" s="21"/>
      <c r="D459" s="8"/>
      <c r="E459" s="8"/>
      <c r="F459" s="19"/>
      <c r="G459" s="19"/>
      <c r="H459" s="20" t="str">
        <f aca="false">IF(B459="","",F459*G459)</f>
        <v/>
      </c>
      <c r="I459" s="22" t="str">
        <f aca="false">IF(B459="","",IF(COUNTIFS(PO!$A$9:$A$508,D459,PO!$B$9:$B$508,E459)=0,"",SUMIFS(PO!$E$9:$E$508,PO!$A$9:$A$508,D459,PO!$B$9:$B$508,E459)/COUNTIFS(PO!$A$9:$A$508,D459,PO!$B$9:$B$508,E459)))</f>
        <v/>
      </c>
      <c r="J459" s="22" t="str">
        <f aca="false">IF(B459="","",SUMIFS(GRN!$E$9:$E$508,GRN!$C$9:$C$508,D459,GRN!$D$9:$D$508,E459))</f>
        <v/>
      </c>
      <c r="K459" s="23" t="str">
        <f aca="false">IF(B459="","",SUMIFS($F$9:F459,$D$9:D459,D459,$E$9:E459,E459))</f>
        <v/>
      </c>
      <c r="L459" s="24" t="str">
        <f aca="false">IF(OR(B459="",I459=""),"",IF(I459=0,"",G459/I459-1))</f>
        <v/>
      </c>
      <c r="M459" s="10" t="str">
        <f aca="false">IF(B459="","",IF(COUNTIFS($A$9:A459,A459,$B$9:B459,B459)&gt;1,"Hold: duplicate invoice",IF(I459="","Hold: no PO line",IF(J459=0,"Hold: no GRN",IF(K459&gt;J459*(1+Settings!$C$5)+0.0001,"Hold: billed qty above GRN",IF(L459&gt;Settings!$C$6+0.000001,"Hold: rate above PO",IF(L459&lt;-0.000001,"Clear to pay (rate below PO)","Clear to pay")))))))</f>
        <v/>
      </c>
    </row>
    <row r="460" customFormat="false" ht="15" hidden="false" customHeight="false" outlineLevel="0" collapsed="false">
      <c r="A460" s="8"/>
      <c r="B460" s="8"/>
      <c r="C460" s="21"/>
      <c r="D460" s="8"/>
      <c r="E460" s="8"/>
      <c r="F460" s="19"/>
      <c r="G460" s="19"/>
      <c r="H460" s="20" t="str">
        <f aca="false">IF(B460="","",F460*G460)</f>
        <v/>
      </c>
      <c r="I460" s="22" t="str">
        <f aca="false">IF(B460="","",IF(COUNTIFS(PO!$A$9:$A$508,D460,PO!$B$9:$B$508,E460)=0,"",SUMIFS(PO!$E$9:$E$508,PO!$A$9:$A$508,D460,PO!$B$9:$B$508,E460)/COUNTIFS(PO!$A$9:$A$508,D460,PO!$B$9:$B$508,E460)))</f>
        <v/>
      </c>
      <c r="J460" s="22" t="str">
        <f aca="false">IF(B460="","",SUMIFS(GRN!$E$9:$E$508,GRN!$C$9:$C$508,D460,GRN!$D$9:$D$508,E460))</f>
        <v/>
      </c>
      <c r="K460" s="23" t="str">
        <f aca="false">IF(B460="","",SUMIFS($F$9:F460,$D$9:D460,D460,$E$9:E460,E460))</f>
        <v/>
      </c>
      <c r="L460" s="24" t="str">
        <f aca="false">IF(OR(B460="",I460=""),"",IF(I460=0,"",G460/I460-1))</f>
        <v/>
      </c>
      <c r="M460" s="10" t="str">
        <f aca="false">IF(B460="","",IF(COUNTIFS($A$9:A460,A460,$B$9:B460,B460)&gt;1,"Hold: duplicate invoice",IF(I460="","Hold: no PO line",IF(J460=0,"Hold: no GRN",IF(K460&gt;J460*(1+Settings!$C$5)+0.0001,"Hold: billed qty above GRN",IF(L460&gt;Settings!$C$6+0.000001,"Hold: rate above PO",IF(L460&lt;-0.000001,"Clear to pay (rate below PO)","Clear to pay")))))))</f>
        <v/>
      </c>
    </row>
    <row r="461" customFormat="false" ht="15" hidden="false" customHeight="false" outlineLevel="0" collapsed="false">
      <c r="A461" s="8"/>
      <c r="B461" s="8"/>
      <c r="C461" s="21"/>
      <c r="D461" s="8"/>
      <c r="E461" s="8"/>
      <c r="F461" s="19"/>
      <c r="G461" s="19"/>
      <c r="H461" s="20" t="str">
        <f aca="false">IF(B461="","",F461*G461)</f>
        <v/>
      </c>
      <c r="I461" s="22" t="str">
        <f aca="false">IF(B461="","",IF(COUNTIFS(PO!$A$9:$A$508,D461,PO!$B$9:$B$508,E461)=0,"",SUMIFS(PO!$E$9:$E$508,PO!$A$9:$A$508,D461,PO!$B$9:$B$508,E461)/COUNTIFS(PO!$A$9:$A$508,D461,PO!$B$9:$B$508,E461)))</f>
        <v/>
      </c>
      <c r="J461" s="22" t="str">
        <f aca="false">IF(B461="","",SUMIFS(GRN!$E$9:$E$508,GRN!$C$9:$C$508,D461,GRN!$D$9:$D$508,E461))</f>
        <v/>
      </c>
      <c r="K461" s="23" t="str">
        <f aca="false">IF(B461="","",SUMIFS($F$9:F461,$D$9:D461,D461,$E$9:E461,E461))</f>
        <v/>
      </c>
      <c r="L461" s="24" t="str">
        <f aca="false">IF(OR(B461="",I461=""),"",IF(I461=0,"",G461/I461-1))</f>
        <v/>
      </c>
      <c r="M461" s="10" t="str">
        <f aca="false">IF(B461="","",IF(COUNTIFS($A$9:A461,A461,$B$9:B461,B461)&gt;1,"Hold: duplicate invoice",IF(I461="","Hold: no PO line",IF(J461=0,"Hold: no GRN",IF(K461&gt;J461*(1+Settings!$C$5)+0.0001,"Hold: billed qty above GRN",IF(L461&gt;Settings!$C$6+0.000001,"Hold: rate above PO",IF(L461&lt;-0.000001,"Clear to pay (rate below PO)","Clear to pay")))))))</f>
        <v/>
      </c>
    </row>
    <row r="462" customFormat="false" ht="15" hidden="false" customHeight="false" outlineLevel="0" collapsed="false">
      <c r="A462" s="8"/>
      <c r="B462" s="8"/>
      <c r="C462" s="21"/>
      <c r="D462" s="8"/>
      <c r="E462" s="8"/>
      <c r="F462" s="19"/>
      <c r="G462" s="19"/>
      <c r="H462" s="20" t="str">
        <f aca="false">IF(B462="","",F462*G462)</f>
        <v/>
      </c>
      <c r="I462" s="22" t="str">
        <f aca="false">IF(B462="","",IF(COUNTIFS(PO!$A$9:$A$508,D462,PO!$B$9:$B$508,E462)=0,"",SUMIFS(PO!$E$9:$E$508,PO!$A$9:$A$508,D462,PO!$B$9:$B$508,E462)/COUNTIFS(PO!$A$9:$A$508,D462,PO!$B$9:$B$508,E462)))</f>
        <v/>
      </c>
      <c r="J462" s="22" t="str">
        <f aca="false">IF(B462="","",SUMIFS(GRN!$E$9:$E$508,GRN!$C$9:$C$508,D462,GRN!$D$9:$D$508,E462))</f>
        <v/>
      </c>
      <c r="K462" s="23" t="str">
        <f aca="false">IF(B462="","",SUMIFS($F$9:F462,$D$9:D462,D462,$E$9:E462,E462))</f>
        <v/>
      </c>
      <c r="L462" s="24" t="str">
        <f aca="false">IF(OR(B462="",I462=""),"",IF(I462=0,"",G462/I462-1))</f>
        <v/>
      </c>
      <c r="M462" s="10" t="str">
        <f aca="false">IF(B462="","",IF(COUNTIFS($A$9:A462,A462,$B$9:B462,B462)&gt;1,"Hold: duplicate invoice",IF(I462="","Hold: no PO line",IF(J462=0,"Hold: no GRN",IF(K462&gt;J462*(1+Settings!$C$5)+0.0001,"Hold: billed qty above GRN",IF(L462&gt;Settings!$C$6+0.000001,"Hold: rate above PO",IF(L462&lt;-0.000001,"Clear to pay (rate below PO)","Clear to pay")))))))</f>
        <v/>
      </c>
    </row>
    <row r="463" customFormat="false" ht="15" hidden="false" customHeight="false" outlineLevel="0" collapsed="false">
      <c r="A463" s="8"/>
      <c r="B463" s="8"/>
      <c r="C463" s="21"/>
      <c r="D463" s="8"/>
      <c r="E463" s="8"/>
      <c r="F463" s="19"/>
      <c r="G463" s="19"/>
      <c r="H463" s="20" t="str">
        <f aca="false">IF(B463="","",F463*G463)</f>
        <v/>
      </c>
      <c r="I463" s="22" t="str">
        <f aca="false">IF(B463="","",IF(COUNTIFS(PO!$A$9:$A$508,D463,PO!$B$9:$B$508,E463)=0,"",SUMIFS(PO!$E$9:$E$508,PO!$A$9:$A$508,D463,PO!$B$9:$B$508,E463)/COUNTIFS(PO!$A$9:$A$508,D463,PO!$B$9:$B$508,E463)))</f>
        <v/>
      </c>
      <c r="J463" s="22" t="str">
        <f aca="false">IF(B463="","",SUMIFS(GRN!$E$9:$E$508,GRN!$C$9:$C$508,D463,GRN!$D$9:$D$508,E463))</f>
        <v/>
      </c>
      <c r="K463" s="23" t="str">
        <f aca="false">IF(B463="","",SUMIFS($F$9:F463,$D$9:D463,D463,$E$9:E463,E463))</f>
        <v/>
      </c>
      <c r="L463" s="24" t="str">
        <f aca="false">IF(OR(B463="",I463=""),"",IF(I463=0,"",G463/I463-1))</f>
        <v/>
      </c>
      <c r="M463" s="10" t="str">
        <f aca="false">IF(B463="","",IF(COUNTIFS($A$9:A463,A463,$B$9:B463,B463)&gt;1,"Hold: duplicate invoice",IF(I463="","Hold: no PO line",IF(J463=0,"Hold: no GRN",IF(K463&gt;J463*(1+Settings!$C$5)+0.0001,"Hold: billed qty above GRN",IF(L463&gt;Settings!$C$6+0.000001,"Hold: rate above PO",IF(L463&lt;-0.000001,"Clear to pay (rate below PO)","Clear to pay")))))))</f>
        <v/>
      </c>
    </row>
    <row r="464" customFormat="false" ht="15" hidden="false" customHeight="false" outlineLevel="0" collapsed="false">
      <c r="A464" s="8"/>
      <c r="B464" s="8"/>
      <c r="C464" s="21"/>
      <c r="D464" s="8"/>
      <c r="E464" s="8"/>
      <c r="F464" s="19"/>
      <c r="G464" s="19"/>
      <c r="H464" s="20" t="str">
        <f aca="false">IF(B464="","",F464*G464)</f>
        <v/>
      </c>
      <c r="I464" s="22" t="str">
        <f aca="false">IF(B464="","",IF(COUNTIFS(PO!$A$9:$A$508,D464,PO!$B$9:$B$508,E464)=0,"",SUMIFS(PO!$E$9:$E$508,PO!$A$9:$A$508,D464,PO!$B$9:$B$508,E464)/COUNTIFS(PO!$A$9:$A$508,D464,PO!$B$9:$B$508,E464)))</f>
        <v/>
      </c>
      <c r="J464" s="22" t="str">
        <f aca="false">IF(B464="","",SUMIFS(GRN!$E$9:$E$508,GRN!$C$9:$C$508,D464,GRN!$D$9:$D$508,E464))</f>
        <v/>
      </c>
      <c r="K464" s="23" t="str">
        <f aca="false">IF(B464="","",SUMIFS($F$9:F464,$D$9:D464,D464,$E$9:E464,E464))</f>
        <v/>
      </c>
      <c r="L464" s="24" t="str">
        <f aca="false">IF(OR(B464="",I464=""),"",IF(I464=0,"",G464/I464-1))</f>
        <v/>
      </c>
      <c r="M464" s="10" t="str">
        <f aca="false">IF(B464="","",IF(COUNTIFS($A$9:A464,A464,$B$9:B464,B464)&gt;1,"Hold: duplicate invoice",IF(I464="","Hold: no PO line",IF(J464=0,"Hold: no GRN",IF(K464&gt;J464*(1+Settings!$C$5)+0.0001,"Hold: billed qty above GRN",IF(L464&gt;Settings!$C$6+0.000001,"Hold: rate above PO",IF(L464&lt;-0.000001,"Clear to pay (rate below PO)","Clear to pay")))))))</f>
        <v/>
      </c>
    </row>
    <row r="465" customFormat="false" ht="15" hidden="false" customHeight="false" outlineLevel="0" collapsed="false">
      <c r="A465" s="8"/>
      <c r="B465" s="8"/>
      <c r="C465" s="21"/>
      <c r="D465" s="8"/>
      <c r="E465" s="8"/>
      <c r="F465" s="19"/>
      <c r="G465" s="19"/>
      <c r="H465" s="20" t="str">
        <f aca="false">IF(B465="","",F465*G465)</f>
        <v/>
      </c>
      <c r="I465" s="22" t="str">
        <f aca="false">IF(B465="","",IF(COUNTIFS(PO!$A$9:$A$508,D465,PO!$B$9:$B$508,E465)=0,"",SUMIFS(PO!$E$9:$E$508,PO!$A$9:$A$508,D465,PO!$B$9:$B$508,E465)/COUNTIFS(PO!$A$9:$A$508,D465,PO!$B$9:$B$508,E465)))</f>
        <v/>
      </c>
      <c r="J465" s="22" t="str">
        <f aca="false">IF(B465="","",SUMIFS(GRN!$E$9:$E$508,GRN!$C$9:$C$508,D465,GRN!$D$9:$D$508,E465))</f>
        <v/>
      </c>
      <c r="K465" s="23" t="str">
        <f aca="false">IF(B465="","",SUMIFS($F$9:F465,$D$9:D465,D465,$E$9:E465,E465))</f>
        <v/>
      </c>
      <c r="L465" s="24" t="str">
        <f aca="false">IF(OR(B465="",I465=""),"",IF(I465=0,"",G465/I465-1))</f>
        <v/>
      </c>
      <c r="M465" s="10" t="str">
        <f aca="false">IF(B465="","",IF(COUNTIFS($A$9:A465,A465,$B$9:B465,B465)&gt;1,"Hold: duplicate invoice",IF(I465="","Hold: no PO line",IF(J465=0,"Hold: no GRN",IF(K465&gt;J465*(1+Settings!$C$5)+0.0001,"Hold: billed qty above GRN",IF(L465&gt;Settings!$C$6+0.000001,"Hold: rate above PO",IF(L465&lt;-0.000001,"Clear to pay (rate below PO)","Clear to pay")))))))</f>
        <v/>
      </c>
    </row>
    <row r="466" customFormat="false" ht="15" hidden="false" customHeight="false" outlineLevel="0" collapsed="false">
      <c r="A466" s="8"/>
      <c r="B466" s="8"/>
      <c r="C466" s="21"/>
      <c r="D466" s="8"/>
      <c r="E466" s="8"/>
      <c r="F466" s="19"/>
      <c r="G466" s="19"/>
      <c r="H466" s="20" t="str">
        <f aca="false">IF(B466="","",F466*G466)</f>
        <v/>
      </c>
      <c r="I466" s="22" t="str">
        <f aca="false">IF(B466="","",IF(COUNTIFS(PO!$A$9:$A$508,D466,PO!$B$9:$B$508,E466)=0,"",SUMIFS(PO!$E$9:$E$508,PO!$A$9:$A$508,D466,PO!$B$9:$B$508,E466)/COUNTIFS(PO!$A$9:$A$508,D466,PO!$B$9:$B$508,E466)))</f>
        <v/>
      </c>
      <c r="J466" s="22" t="str">
        <f aca="false">IF(B466="","",SUMIFS(GRN!$E$9:$E$508,GRN!$C$9:$C$508,D466,GRN!$D$9:$D$508,E466))</f>
        <v/>
      </c>
      <c r="K466" s="23" t="str">
        <f aca="false">IF(B466="","",SUMIFS($F$9:F466,$D$9:D466,D466,$E$9:E466,E466))</f>
        <v/>
      </c>
      <c r="L466" s="24" t="str">
        <f aca="false">IF(OR(B466="",I466=""),"",IF(I466=0,"",G466/I466-1))</f>
        <v/>
      </c>
      <c r="M466" s="10" t="str">
        <f aca="false">IF(B466="","",IF(COUNTIFS($A$9:A466,A466,$B$9:B466,B466)&gt;1,"Hold: duplicate invoice",IF(I466="","Hold: no PO line",IF(J466=0,"Hold: no GRN",IF(K466&gt;J466*(1+Settings!$C$5)+0.0001,"Hold: billed qty above GRN",IF(L466&gt;Settings!$C$6+0.000001,"Hold: rate above PO",IF(L466&lt;-0.000001,"Clear to pay (rate below PO)","Clear to pay")))))))</f>
        <v/>
      </c>
    </row>
    <row r="467" customFormat="false" ht="15" hidden="false" customHeight="false" outlineLevel="0" collapsed="false">
      <c r="A467" s="8"/>
      <c r="B467" s="8"/>
      <c r="C467" s="21"/>
      <c r="D467" s="8"/>
      <c r="E467" s="8"/>
      <c r="F467" s="19"/>
      <c r="G467" s="19"/>
      <c r="H467" s="20" t="str">
        <f aca="false">IF(B467="","",F467*G467)</f>
        <v/>
      </c>
      <c r="I467" s="22" t="str">
        <f aca="false">IF(B467="","",IF(COUNTIFS(PO!$A$9:$A$508,D467,PO!$B$9:$B$508,E467)=0,"",SUMIFS(PO!$E$9:$E$508,PO!$A$9:$A$508,D467,PO!$B$9:$B$508,E467)/COUNTIFS(PO!$A$9:$A$508,D467,PO!$B$9:$B$508,E467)))</f>
        <v/>
      </c>
      <c r="J467" s="22" t="str">
        <f aca="false">IF(B467="","",SUMIFS(GRN!$E$9:$E$508,GRN!$C$9:$C$508,D467,GRN!$D$9:$D$508,E467))</f>
        <v/>
      </c>
      <c r="K467" s="23" t="str">
        <f aca="false">IF(B467="","",SUMIFS($F$9:F467,$D$9:D467,D467,$E$9:E467,E467))</f>
        <v/>
      </c>
      <c r="L467" s="24" t="str">
        <f aca="false">IF(OR(B467="",I467=""),"",IF(I467=0,"",G467/I467-1))</f>
        <v/>
      </c>
      <c r="M467" s="10" t="str">
        <f aca="false">IF(B467="","",IF(COUNTIFS($A$9:A467,A467,$B$9:B467,B467)&gt;1,"Hold: duplicate invoice",IF(I467="","Hold: no PO line",IF(J467=0,"Hold: no GRN",IF(K467&gt;J467*(1+Settings!$C$5)+0.0001,"Hold: billed qty above GRN",IF(L467&gt;Settings!$C$6+0.000001,"Hold: rate above PO",IF(L467&lt;-0.000001,"Clear to pay (rate below PO)","Clear to pay")))))))</f>
        <v/>
      </c>
    </row>
    <row r="468" customFormat="false" ht="15" hidden="false" customHeight="false" outlineLevel="0" collapsed="false">
      <c r="A468" s="8"/>
      <c r="B468" s="8"/>
      <c r="C468" s="21"/>
      <c r="D468" s="8"/>
      <c r="E468" s="8"/>
      <c r="F468" s="19"/>
      <c r="G468" s="19"/>
      <c r="H468" s="20" t="str">
        <f aca="false">IF(B468="","",F468*G468)</f>
        <v/>
      </c>
      <c r="I468" s="22" t="str">
        <f aca="false">IF(B468="","",IF(COUNTIFS(PO!$A$9:$A$508,D468,PO!$B$9:$B$508,E468)=0,"",SUMIFS(PO!$E$9:$E$508,PO!$A$9:$A$508,D468,PO!$B$9:$B$508,E468)/COUNTIFS(PO!$A$9:$A$508,D468,PO!$B$9:$B$508,E468)))</f>
        <v/>
      </c>
      <c r="J468" s="22" t="str">
        <f aca="false">IF(B468="","",SUMIFS(GRN!$E$9:$E$508,GRN!$C$9:$C$508,D468,GRN!$D$9:$D$508,E468))</f>
        <v/>
      </c>
      <c r="K468" s="23" t="str">
        <f aca="false">IF(B468="","",SUMIFS($F$9:F468,$D$9:D468,D468,$E$9:E468,E468))</f>
        <v/>
      </c>
      <c r="L468" s="24" t="str">
        <f aca="false">IF(OR(B468="",I468=""),"",IF(I468=0,"",G468/I468-1))</f>
        <v/>
      </c>
      <c r="M468" s="10" t="str">
        <f aca="false">IF(B468="","",IF(COUNTIFS($A$9:A468,A468,$B$9:B468,B468)&gt;1,"Hold: duplicate invoice",IF(I468="","Hold: no PO line",IF(J468=0,"Hold: no GRN",IF(K468&gt;J468*(1+Settings!$C$5)+0.0001,"Hold: billed qty above GRN",IF(L468&gt;Settings!$C$6+0.000001,"Hold: rate above PO",IF(L468&lt;-0.000001,"Clear to pay (rate below PO)","Clear to pay")))))))</f>
        <v/>
      </c>
    </row>
    <row r="469" customFormat="false" ht="15" hidden="false" customHeight="false" outlineLevel="0" collapsed="false">
      <c r="A469" s="8"/>
      <c r="B469" s="8"/>
      <c r="C469" s="21"/>
      <c r="D469" s="8"/>
      <c r="E469" s="8"/>
      <c r="F469" s="19"/>
      <c r="G469" s="19"/>
      <c r="H469" s="20" t="str">
        <f aca="false">IF(B469="","",F469*G469)</f>
        <v/>
      </c>
      <c r="I469" s="22" t="str">
        <f aca="false">IF(B469="","",IF(COUNTIFS(PO!$A$9:$A$508,D469,PO!$B$9:$B$508,E469)=0,"",SUMIFS(PO!$E$9:$E$508,PO!$A$9:$A$508,D469,PO!$B$9:$B$508,E469)/COUNTIFS(PO!$A$9:$A$508,D469,PO!$B$9:$B$508,E469)))</f>
        <v/>
      </c>
      <c r="J469" s="22" t="str">
        <f aca="false">IF(B469="","",SUMIFS(GRN!$E$9:$E$508,GRN!$C$9:$C$508,D469,GRN!$D$9:$D$508,E469))</f>
        <v/>
      </c>
      <c r="K469" s="23" t="str">
        <f aca="false">IF(B469="","",SUMIFS($F$9:F469,$D$9:D469,D469,$E$9:E469,E469))</f>
        <v/>
      </c>
      <c r="L469" s="24" t="str">
        <f aca="false">IF(OR(B469="",I469=""),"",IF(I469=0,"",G469/I469-1))</f>
        <v/>
      </c>
      <c r="M469" s="10" t="str">
        <f aca="false">IF(B469="","",IF(COUNTIFS($A$9:A469,A469,$B$9:B469,B469)&gt;1,"Hold: duplicate invoice",IF(I469="","Hold: no PO line",IF(J469=0,"Hold: no GRN",IF(K469&gt;J469*(1+Settings!$C$5)+0.0001,"Hold: billed qty above GRN",IF(L469&gt;Settings!$C$6+0.000001,"Hold: rate above PO",IF(L469&lt;-0.000001,"Clear to pay (rate below PO)","Clear to pay")))))))</f>
        <v/>
      </c>
    </row>
    <row r="470" customFormat="false" ht="15" hidden="false" customHeight="false" outlineLevel="0" collapsed="false">
      <c r="A470" s="8"/>
      <c r="B470" s="8"/>
      <c r="C470" s="21"/>
      <c r="D470" s="8"/>
      <c r="E470" s="8"/>
      <c r="F470" s="19"/>
      <c r="G470" s="19"/>
      <c r="H470" s="20" t="str">
        <f aca="false">IF(B470="","",F470*G470)</f>
        <v/>
      </c>
      <c r="I470" s="22" t="str">
        <f aca="false">IF(B470="","",IF(COUNTIFS(PO!$A$9:$A$508,D470,PO!$B$9:$B$508,E470)=0,"",SUMIFS(PO!$E$9:$E$508,PO!$A$9:$A$508,D470,PO!$B$9:$B$508,E470)/COUNTIFS(PO!$A$9:$A$508,D470,PO!$B$9:$B$508,E470)))</f>
        <v/>
      </c>
      <c r="J470" s="22" t="str">
        <f aca="false">IF(B470="","",SUMIFS(GRN!$E$9:$E$508,GRN!$C$9:$C$508,D470,GRN!$D$9:$D$508,E470))</f>
        <v/>
      </c>
      <c r="K470" s="23" t="str">
        <f aca="false">IF(B470="","",SUMIFS($F$9:F470,$D$9:D470,D470,$E$9:E470,E470))</f>
        <v/>
      </c>
      <c r="L470" s="24" t="str">
        <f aca="false">IF(OR(B470="",I470=""),"",IF(I470=0,"",G470/I470-1))</f>
        <v/>
      </c>
      <c r="M470" s="10" t="str">
        <f aca="false">IF(B470="","",IF(COUNTIFS($A$9:A470,A470,$B$9:B470,B470)&gt;1,"Hold: duplicate invoice",IF(I470="","Hold: no PO line",IF(J470=0,"Hold: no GRN",IF(K470&gt;J470*(1+Settings!$C$5)+0.0001,"Hold: billed qty above GRN",IF(L470&gt;Settings!$C$6+0.000001,"Hold: rate above PO",IF(L470&lt;-0.000001,"Clear to pay (rate below PO)","Clear to pay")))))))</f>
        <v/>
      </c>
    </row>
    <row r="471" customFormat="false" ht="15" hidden="false" customHeight="false" outlineLevel="0" collapsed="false">
      <c r="A471" s="8"/>
      <c r="B471" s="8"/>
      <c r="C471" s="21"/>
      <c r="D471" s="8"/>
      <c r="E471" s="8"/>
      <c r="F471" s="19"/>
      <c r="G471" s="19"/>
      <c r="H471" s="20" t="str">
        <f aca="false">IF(B471="","",F471*G471)</f>
        <v/>
      </c>
      <c r="I471" s="22" t="str">
        <f aca="false">IF(B471="","",IF(COUNTIFS(PO!$A$9:$A$508,D471,PO!$B$9:$B$508,E471)=0,"",SUMIFS(PO!$E$9:$E$508,PO!$A$9:$A$508,D471,PO!$B$9:$B$508,E471)/COUNTIFS(PO!$A$9:$A$508,D471,PO!$B$9:$B$508,E471)))</f>
        <v/>
      </c>
      <c r="J471" s="22" t="str">
        <f aca="false">IF(B471="","",SUMIFS(GRN!$E$9:$E$508,GRN!$C$9:$C$508,D471,GRN!$D$9:$D$508,E471))</f>
        <v/>
      </c>
      <c r="K471" s="23" t="str">
        <f aca="false">IF(B471="","",SUMIFS($F$9:F471,$D$9:D471,D471,$E$9:E471,E471))</f>
        <v/>
      </c>
      <c r="L471" s="24" t="str">
        <f aca="false">IF(OR(B471="",I471=""),"",IF(I471=0,"",G471/I471-1))</f>
        <v/>
      </c>
      <c r="M471" s="10" t="str">
        <f aca="false">IF(B471="","",IF(COUNTIFS($A$9:A471,A471,$B$9:B471,B471)&gt;1,"Hold: duplicate invoice",IF(I471="","Hold: no PO line",IF(J471=0,"Hold: no GRN",IF(K471&gt;J471*(1+Settings!$C$5)+0.0001,"Hold: billed qty above GRN",IF(L471&gt;Settings!$C$6+0.000001,"Hold: rate above PO",IF(L471&lt;-0.000001,"Clear to pay (rate below PO)","Clear to pay")))))))</f>
        <v/>
      </c>
    </row>
    <row r="472" customFormat="false" ht="15" hidden="false" customHeight="false" outlineLevel="0" collapsed="false">
      <c r="A472" s="8"/>
      <c r="B472" s="8"/>
      <c r="C472" s="21"/>
      <c r="D472" s="8"/>
      <c r="E472" s="8"/>
      <c r="F472" s="19"/>
      <c r="G472" s="19"/>
      <c r="H472" s="20" t="str">
        <f aca="false">IF(B472="","",F472*G472)</f>
        <v/>
      </c>
      <c r="I472" s="22" t="str">
        <f aca="false">IF(B472="","",IF(COUNTIFS(PO!$A$9:$A$508,D472,PO!$B$9:$B$508,E472)=0,"",SUMIFS(PO!$E$9:$E$508,PO!$A$9:$A$508,D472,PO!$B$9:$B$508,E472)/COUNTIFS(PO!$A$9:$A$508,D472,PO!$B$9:$B$508,E472)))</f>
        <v/>
      </c>
      <c r="J472" s="22" t="str">
        <f aca="false">IF(B472="","",SUMIFS(GRN!$E$9:$E$508,GRN!$C$9:$C$508,D472,GRN!$D$9:$D$508,E472))</f>
        <v/>
      </c>
      <c r="K472" s="23" t="str">
        <f aca="false">IF(B472="","",SUMIFS($F$9:F472,$D$9:D472,D472,$E$9:E472,E472))</f>
        <v/>
      </c>
      <c r="L472" s="24" t="str">
        <f aca="false">IF(OR(B472="",I472=""),"",IF(I472=0,"",G472/I472-1))</f>
        <v/>
      </c>
      <c r="M472" s="10" t="str">
        <f aca="false">IF(B472="","",IF(COUNTIFS($A$9:A472,A472,$B$9:B472,B472)&gt;1,"Hold: duplicate invoice",IF(I472="","Hold: no PO line",IF(J472=0,"Hold: no GRN",IF(K472&gt;J472*(1+Settings!$C$5)+0.0001,"Hold: billed qty above GRN",IF(L472&gt;Settings!$C$6+0.000001,"Hold: rate above PO",IF(L472&lt;-0.000001,"Clear to pay (rate below PO)","Clear to pay")))))))</f>
        <v/>
      </c>
    </row>
    <row r="473" customFormat="false" ht="15" hidden="false" customHeight="false" outlineLevel="0" collapsed="false">
      <c r="A473" s="8"/>
      <c r="B473" s="8"/>
      <c r="C473" s="21"/>
      <c r="D473" s="8"/>
      <c r="E473" s="8"/>
      <c r="F473" s="19"/>
      <c r="G473" s="19"/>
      <c r="H473" s="20" t="str">
        <f aca="false">IF(B473="","",F473*G473)</f>
        <v/>
      </c>
      <c r="I473" s="22" t="str">
        <f aca="false">IF(B473="","",IF(COUNTIFS(PO!$A$9:$A$508,D473,PO!$B$9:$B$508,E473)=0,"",SUMIFS(PO!$E$9:$E$508,PO!$A$9:$A$508,D473,PO!$B$9:$B$508,E473)/COUNTIFS(PO!$A$9:$A$508,D473,PO!$B$9:$B$508,E473)))</f>
        <v/>
      </c>
      <c r="J473" s="22" t="str">
        <f aca="false">IF(B473="","",SUMIFS(GRN!$E$9:$E$508,GRN!$C$9:$C$508,D473,GRN!$D$9:$D$508,E473))</f>
        <v/>
      </c>
      <c r="K473" s="23" t="str">
        <f aca="false">IF(B473="","",SUMIFS($F$9:F473,$D$9:D473,D473,$E$9:E473,E473))</f>
        <v/>
      </c>
      <c r="L473" s="24" t="str">
        <f aca="false">IF(OR(B473="",I473=""),"",IF(I473=0,"",G473/I473-1))</f>
        <v/>
      </c>
      <c r="M473" s="10" t="str">
        <f aca="false">IF(B473="","",IF(COUNTIFS($A$9:A473,A473,$B$9:B473,B473)&gt;1,"Hold: duplicate invoice",IF(I473="","Hold: no PO line",IF(J473=0,"Hold: no GRN",IF(K473&gt;J473*(1+Settings!$C$5)+0.0001,"Hold: billed qty above GRN",IF(L473&gt;Settings!$C$6+0.000001,"Hold: rate above PO",IF(L473&lt;-0.000001,"Clear to pay (rate below PO)","Clear to pay")))))))</f>
        <v/>
      </c>
    </row>
    <row r="474" customFormat="false" ht="15" hidden="false" customHeight="false" outlineLevel="0" collapsed="false">
      <c r="A474" s="8"/>
      <c r="B474" s="8"/>
      <c r="C474" s="21"/>
      <c r="D474" s="8"/>
      <c r="E474" s="8"/>
      <c r="F474" s="19"/>
      <c r="G474" s="19"/>
      <c r="H474" s="20" t="str">
        <f aca="false">IF(B474="","",F474*G474)</f>
        <v/>
      </c>
      <c r="I474" s="22" t="str">
        <f aca="false">IF(B474="","",IF(COUNTIFS(PO!$A$9:$A$508,D474,PO!$B$9:$B$508,E474)=0,"",SUMIFS(PO!$E$9:$E$508,PO!$A$9:$A$508,D474,PO!$B$9:$B$508,E474)/COUNTIFS(PO!$A$9:$A$508,D474,PO!$B$9:$B$508,E474)))</f>
        <v/>
      </c>
      <c r="J474" s="22" t="str">
        <f aca="false">IF(B474="","",SUMIFS(GRN!$E$9:$E$508,GRN!$C$9:$C$508,D474,GRN!$D$9:$D$508,E474))</f>
        <v/>
      </c>
      <c r="K474" s="23" t="str">
        <f aca="false">IF(B474="","",SUMIFS($F$9:F474,$D$9:D474,D474,$E$9:E474,E474))</f>
        <v/>
      </c>
      <c r="L474" s="24" t="str">
        <f aca="false">IF(OR(B474="",I474=""),"",IF(I474=0,"",G474/I474-1))</f>
        <v/>
      </c>
      <c r="M474" s="10" t="str">
        <f aca="false">IF(B474="","",IF(COUNTIFS($A$9:A474,A474,$B$9:B474,B474)&gt;1,"Hold: duplicate invoice",IF(I474="","Hold: no PO line",IF(J474=0,"Hold: no GRN",IF(K474&gt;J474*(1+Settings!$C$5)+0.0001,"Hold: billed qty above GRN",IF(L474&gt;Settings!$C$6+0.000001,"Hold: rate above PO",IF(L474&lt;-0.000001,"Clear to pay (rate below PO)","Clear to pay")))))))</f>
        <v/>
      </c>
    </row>
    <row r="475" customFormat="false" ht="15" hidden="false" customHeight="false" outlineLevel="0" collapsed="false">
      <c r="A475" s="8"/>
      <c r="B475" s="8"/>
      <c r="C475" s="21"/>
      <c r="D475" s="8"/>
      <c r="E475" s="8"/>
      <c r="F475" s="19"/>
      <c r="G475" s="19"/>
      <c r="H475" s="20" t="str">
        <f aca="false">IF(B475="","",F475*G475)</f>
        <v/>
      </c>
      <c r="I475" s="22" t="str">
        <f aca="false">IF(B475="","",IF(COUNTIFS(PO!$A$9:$A$508,D475,PO!$B$9:$B$508,E475)=0,"",SUMIFS(PO!$E$9:$E$508,PO!$A$9:$A$508,D475,PO!$B$9:$B$508,E475)/COUNTIFS(PO!$A$9:$A$508,D475,PO!$B$9:$B$508,E475)))</f>
        <v/>
      </c>
      <c r="J475" s="22" t="str">
        <f aca="false">IF(B475="","",SUMIFS(GRN!$E$9:$E$508,GRN!$C$9:$C$508,D475,GRN!$D$9:$D$508,E475))</f>
        <v/>
      </c>
      <c r="K475" s="23" t="str">
        <f aca="false">IF(B475="","",SUMIFS($F$9:F475,$D$9:D475,D475,$E$9:E475,E475))</f>
        <v/>
      </c>
      <c r="L475" s="24" t="str">
        <f aca="false">IF(OR(B475="",I475=""),"",IF(I475=0,"",G475/I475-1))</f>
        <v/>
      </c>
      <c r="M475" s="10" t="str">
        <f aca="false">IF(B475="","",IF(COUNTIFS($A$9:A475,A475,$B$9:B475,B475)&gt;1,"Hold: duplicate invoice",IF(I475="","Hold: no PO line",IF(J475=0,"Hold: no GRN",IF(K475&gt;J475*(1+Settings!$C$5)+0.0001,"Hold: billed qty above GRN",IF(L475&gt;Settings!$C$6+0.000001,"Hold: rate above PO",IF(L475&lt;-0.000001,"Clear to pay (rate below PO)","Clear to pay")))))))</f>
        <v/>
      </c>
    </row>
    <row r="476" customFormat="false" ht="15" hidden="false" customHeight="false" outlineLevel="0" collapsed="false">
      <c r="A476" s="8"/>
      <c r="B476" s="8"/>
      <c r="C476" s="21"/>
      <c r="D476" s="8"/>
      <c r="E476" s="8"/>
      <c r="F476" s="19"/>
      <c r="G476" s="19"/>
      <c r="H476" s="20" t="str">
        <f aca="false">IF(B476="","",F476*G476)</f>
        <v/>
      </c>
      <c r="I476" s="22" t="str">
        <f aca="false">IF(B476="","",IF(COUNTIFS(PO!$A$9:$A$508,D476,PO!$B$9:$B$508,E476)=0,"",SUMIFS(PO!$E$9:$E$508,PO!$A$9:$A$508,D476,PO!$B$9:$B$508,E476)/COUNTIFS(PO!$A$9:$A$508,D476,PO!$B$9:$B$508,E476)))</f>
        <v/>
      </c>
      <c r="J476" s="22" t="str">
        <f aca="false">IF(B476="","",SUMIFS(GRN!$E$9:$E$508,GRN!$C$9:$C$508,D476,GRN!$D$9:$D$508,E476))</f>
        <v/>
      </c>
      <c r="K476" s="23" t="str">
        <f aca="false">IF(B476="","",SUMIFS($F$9:F476,$D$9:D476,D476,$E$9:E476,E476))</f>
        <v/>
      </c>
      <c r="L476" s="24" t="str">
        <f aca="false">IF(OR(B476="",I476=""),"",IF(I476=0,"",G476/I476-1))</f>
        <v/>
      </c>
      <c r="M476" s="10" t="str">
        <f aca="false">IF(B476="","",IF(COUNTIFS($A$9:A476,A476,$B$9:B476,B476)&gt;1,"Hold: duplicate invoice",IF(I476="","Hold: no PO line",IF(J476=0,"Hold: no GRN",IF(K476&gt;J476*(1+Settings!$C$5)+0.0001,"Hold: billed qty above GRN",IF(L476&gt;Settings!$C$6+0.000001,"Hold: rate above PO",IF(L476&lt;-0.000001,"Clear to pay (rate below PO)","Clear to pay")))))))</f>
        <v/>
      </c>
    </row>
    <row r="477" customFormat="false" ht="15" hidden="false" customHeight="false" outlineLevel="0" collapsed="false">
      <c r="A477" s="8"/>
      <c r="B477" s="8"/>
      <c r="C477" s="21"/>
      <c r="D477" s="8"/>
      <c r="E477" s="8"/>
      <c r="F477" s="19"/>
      <c r="G477" s="19"/>
      <c r="H477" s="20" t="str">
        <f aca="false">IF(B477="","",F477*G477)</f>
        <v/>
      </c>
      <c r="I477" s="22" t="str">
        <f aca="false">IF(B477="","",IF(COUNTIFS(PO!$A$9:$A$508,D477,PO!$B$9:$B$508,E477)=0,"",SUMIFS(PO!$E$9:$E$508,PO!$A$9:$A$508,D477,PO!$B$9:$B$508,E477)/COUNTIFS(PO!$A$9:$A$508,D477,PO!$B$9:$B$508,E477)))</f>
        <v/>
      </c>
      <c r="J477" s="22" t="str">
        <f aca="false">IF(B477="","",SUMIFS(GRN!$E$9:$E$508,GRN!$C$9:$C$508,D477,GRN!$D$9:$D$508,E477))</f>
        <v/>
      </c>
      <c r="K477" s="23" t="str">
        <f aca="false">IF(B477="","",SUMIFS($F$9:F477,$D$9:D477,D477,$E$9:E477,E477))</f>
        <v/>
      </c>
      <c r="L477" s="24" t="str">
        <f aca="false">IF(OR(B477="",I477=""),"",IF(I477=0,"",G477/I477-1))</f>
        <v/>
      </c>
      <c r="M477" s="10" t="str">
        <f aca="false">IF(B477="","",IF(COUNTIFS($A$9:A477,A477,$B$9:B477,B477)&gt;1,"Hold: duplicate invoice",IF(I477="","Hold: no PO line",IF(J477=0,"Hold: no GRN",IF(K477&gt;J477*(1+Settings!$C$5)+0.0001,"Hold: billed qty above GRN",IF(L477&gt;Settings!$C$6+0.000001,"Hold: rate above PO",IF(L477&lt;-0.000001,"Clear to pay (rate below PO)","Clear to pay")))))))</f>
        <v/>
      </c>
    </row>
    <row r="478" customFormat="false" ht="15" hidden="false" customHeight="false" outlineLevel="0" collapsed="false">
      <c r="A478" s="8"/>
      <c r="B478" s="8"/>
      <c r="C478" s="21"/>
      <c r="D478" s="8"/>
      <c r="E478" s="8"/>
      <c r="F478" s="19"/>
      <c r="G478" s="19"/>
      <c r="H478" s="20" t="str">
        <f aca="false">IF(B478="","",F478*G478)</f>
        <v/>
      </c>
      <c r="I478" s="22" t="str">
        <f aca="false">IF(B478="","",IF(COUNTIFS(PO!$A$9:$A$508,D478,PO!$B$9:$B$508,E478)=0,"",SUMIFS(PO!$E$9:$E$508,PO!$A$9:$A$508,D478,PO!$B$9:$B$508,E478)/COUNTIFS(PO!$A$9:$A$508,D478,PO!$B$9:$B$508,E478)))</f>
        <v/>
      </c>
      <c r="J478" s="22" t="str">
        <f aca="false">IF(B478="","",SUMIFS(GRN!$E$9:$E$508,GRN!$C$9:$C$508,D478,GRN!$D$9:$D$508,E478))</f>
        <v/>
      </c>
      <c r="K478" s="23" t="str">
        <f aca="false">IF(B478="","",SUMIFS($F$9:F478,$D$9:D478,D478,$E$9:E478,E478))</f>
        <v/>
      </c>
      <c r="L478" s="24" t="str">
        <f aca="false">IF(OR(B478="",I478=""),"",IF(I478=0,"",G478/I478-1))</f>
        <v/>
      </c>
      <c r="M478" s="10" t="str">
        <f aca="false">IF(B478="","",IF(COUNTIFS($A$9:A478,A478,$B$9:B478,B478)&gt;1,"Hold: duplicate invoice",IF(I478="","Hold: no PO line",IF(J478=0,"Hold: no GRN",IF(K478&gt;J478*(1+Settings!$C$5)+0.0001,"Hold: billed qty above GRN",IF(L478&gt;Settings!$C$6+0.000001,"Hold: rate above PO",IF(L478&lt;-0.000001,"Clear to pay (rate below PO)","Clear to pay")))))))</f>
        <v/>
      </c>
    </row>
    <row r="479" customFormat="false" ht="15" hidden="false" customHeight="false" outlineLevel="0" collapsed="false">
      <c r="A479" s="8"/>
      <c r="B479" s="8"/>
      <c r="C479" s="21"/>
      <c r="D479" s="8"/>
      <c r="E479" s="8"/>
      <c r="F479" s="19"/>
      <c r="G479" s="19"/>
      <c r="H479" s="20" t="str">
        <f aca="false">IF(B479="","",F479*G479)</f>
        <v/>
      </c>
      <c r="I479" s="22" t="str">
        <f aca="false">IF(B479="","",IF(COUNTIFS(PO!$A$9:$A$508,D479,PO!$B$9:$B$508,E479)=0,"",SUMIFS(PO!$E$9:$E$508,PO!$A$9:$A$508,D479,PO!$B$9:$B$508,E479)/COUNTIFS(PO!$A$9:$A$508,D479,PO!$B$9:$B$508,E479)))</f>
        <v/>
      </c>
      <c r="J479" s="22" t="str">
        <f aca="false">IF(B479="","",SUMIFS(GRN!$E$9:$E$508,GRN!$C$9:$C$508,D479,GRN!$D$9:$D$508,E479))</f>
        <v/>
      </c>
      <c r="K479" s="23" t="str">
        <f aca="false">IF(B479="","",SUMIFS($F$9:F479,$D$9:D479,D479,$E$9:E479,E479))</f>
        <v/>
      </c>
      <c r="L479" s="24" t="str">
        <f aca="false">IF(OR(B479="",I479=""),"",IF(I479=0,"",G479/I479-1))</f>
        <v/>
      </c>
      <c r="M479" s="10" t="str">
        <f aca="false">IF(B479="","",IF(COUNTIFS($A$9:A479,A479,$B$9:B479,B479)&gt;1,"Hold: duplicate invoice",IF(I479="","Hold: no PO line",IF(J479=0,"Hold: no GRN",IF(K479&gt;J479*(1+Settings!$C$5)+0.0001,"Hold: billed qty above GRN",IF(L479&gt;Settings!$C$6+0.000001,"Hold: rate above PO",IF(L479&lt;-0.000001,"Clear to pay (rate below PO)","Clear to pay")))))))</f>
        <v/>
      </c>
    </row>
    <row r="480" customFormat="false" ht="15" hidden="false" customHeight="false" outlineLevel="0" collapsed="false">
      <c r="A480" s="8"/>
      <c r="B480" s="8"/>
      <c r="C480" s="21"/>
      <c r="D480" s="8"/>
      <c r="E480" s="8"/>
      <c r="F480" s="19"/>
      <c r="G480" s="19"/>
      <c r="H480" s="20" t="str">
        <f aca="false">IF(B480="","",F480*G480)</f>
        <v/>
      </c>
      <c r="I480" s="22" t="str">
        <f aca="false">IF(B480="","",IF(COUNTIFS(PO!$A$9:$A$508,D480,PO!$B$9:$B$508,E480)=0,"",SUMIFS(PO!$E$9:$E$508,PO!$A$9:$A$508,D480,PO!$B$9:$B$508,E480)/COUNTIFS(PO!$A$9:$A$508,D480,PO!$B$9:$B$508,E480)))</f>
        <v/>
      </c>
      <c r="J480" s="22" t="str">
        <f aca="false">IF(B480="","",SUMIFS(GRN!$E$9:$E$508,GRN!$C$9:$C$508,D480,GRN!$D$9:$D$508,E480))</f>
        <v/>
      </c>
      <c r="K480" s="23" t="str">
        <f aca="false">IF(B480="","",SUMIFS($F$9:F480,$D$9:D480,D480,$E$9:E480,E480))</f>
        <v/>
      </c>
      <c r="L480" s="24" t="str">
        <f aca="false">IF(OR(B480="",I480=""),"",IF(I480=0,"",G480/I480-1))</f>
        <v/>
      </c>
      <c r="M480" s="10" t="str">
        <f aca="false">IF(B480="","",IF(COUNTIFS($A$9:A480,A480,$B$9:B480,B480)&gt;1,"Hold: duplicate invoice",IF(I480="","Hold: no PO line",IF(J480=0,"Hold: no GRN",IF(K480&gt;J480*(1+Settings!$C$5)+0.0001,"Hold: billed qty above GRN",IF(L480&gt;Settings!$C$6+0.000001,"Hold: rate above PO",IF(L480&lt;-0.000001,"Clear to pay (rate below PO)","Clear to pay")))))))</f>
        <v/>
      </c>
    </row>
    <row r="481" customFormat="false" ht="15" hidden="false" customHeight="false" outlineLevel="0" collapsed="false">
      <c r="A481" s="8"/>
      <c r="B481" s="8"/>
      <c r="C481" s="21"/>
      <c r="D481" s="8"/>
      <c r="E481" s="8"/>
      <c r="F481" s="19"/>
      <c r="G481" s="19"/>
      <c r="H481" s="20" t="str">
        <f aca="false">IF(B481="","",F481*G481)</f>
        <v/>
      </c>
      <c r="I481" s="22" t="str">
        <f aca="false">IF(B481="","",IF(COUNTIFS(PO!$A$9:$A$508,D481,PO!$B$9:$B$508,E481)=0,"",SUMIFS(PO!$E$9:$E$508,PO!$A$9:$A$508,D481,PO!$B$9:$B$508,E481)/COUNTIFS(PO!$A$9:$A$508,D481,PO!$B$9:$B$508,E481)))</f>
        <v/>
      </c>
      <c r="J481" s="22" t="str">
        <f aca="false">IF(B481="","",SUMIFS(GRN!$E$9:$E$508,GRN!$C$9:$C$508,D481,GRN!$D$9:$D$508,E481))</f>
        <v/>
      </c>
      <c r="K481" s="23" t="str">
        <f aca="false">IF(B481="","",SUMIFS($F$9:F481,$D$9:D481,D481,$E$9:E481,E481))</f>
        <v/>
      </c>
      <c r="L481" s="24" t="str">
        <f aca="false">IF(OR(B481="",I481=""),"",IF(I481=0,"",G481/I481-1))</f>
        <v/>
      </c>
      <c r="M481" s="10" t="str">
        <f aca="false">IF(B481="","",IF(COUNTIFS($A$9:A481,A481,$B$9:B481,B481)&gt;1,"Hold: duplicate invoice",IF(I481="","Hold: no PO line",IF(J481=0,"Hold: no GRN",IF(K481&gt;J481*(1+Settings!$C$5)+0.0001,"Hold: billed qty above GRN",IF(L481&gt;Settings!$C$6+0.000001,"Hold: rate above PO",IF(L481&lt;-0.000001,"Clear to pay (rate below PO)","Clear to pay")))))))</f>
        <v/>
      </c>
    </row>
    <row r="482" customFormat="false" ht="15" hidden="false" customHeight="false" outlineLevel="0" collapsed="false">
      <c r="A482" s="8"/>
      <c r="B482" s="8"/>
      <c r="C482" s="21"/>
      <c r="D482" s="8"/>
      <c r="E482" s="8"/>
      <c r="F482" s="19"/>
      <c r="G482" s="19"/>
      <c r="H482" s="20" t="str">
        <f aca="false">IF(B482="","",F482*G482)</f>
        <v/>
      </c>
      <c r="I482" s="22" t="str">
        <f aca="false">IF(B482="","",IF(COUNTIFS(PO!$A$9:$A$508,D482,PO!$B$9:$B$508,E482)=0,"",SUMIFS(PO!$E$9:$E$508,PO!$A$9:$A$508,D482,PO!$B$9:$B$508,E482)/COUNTIFS(PO!$A$9:$A$508,D482,PO!$B$9:$B$508,E482)))</f>
        <v/>
      </c>
      <c r="J482" s="22" t="str">
        <f aca="false">IF(B482="","",SUMIFS(GRN!$E$9:$E$508,GRN!$C$9:$C$508,D482,GRN!$D$9:$D$508,E482))</f>
        <v/>
      </c>
      <c r="K482" s="23" t="str">
        <f aca="false">IF(B482="","",SUMIFS($F$9:F482,$D$9:D482,D482,$E$9:E482,E482))</f>
        <v/>
      </c>
      <c r="L482" s="24" t="str">
        <f aca="false">IF(OR(B482="",I482=""),"",IF(I482=0,"",G482/I482-1))</f>
        <v/>
      </c>
      <c r="M482" s="10" t="str">
        <f aca="false">IF(B482="","",IF(COUNTIFS($A$9:A482,A482,$B$9:B482,B482)&gt;1,"Hold: duplicate invoice",IF(I482="","Hold: no PO line",IF(J482=0,"Hold: no GRN",IF(K482&gt;J482*(1+Settings!$C$5)+0.0001,"Hold: billed qty above GRN",IF(L482&gt;Settings!$C$6+0.000001,"Hold: rate above PO",IF(L482&lt;-0.000001,"Clear to pay (rate below PO)","Clear to pay")))))))</f>
        <v/>
      </c>
    </row>
    <row r="483" customFormat="false" ht="15" hidden="false" customHeight="false" outlineLevel="0" collapsed="false">
      <c r="A483" s="8"/>
      <c r="B483" s="8"/>
      <c r="C483" s="21"/>
      <c r="D483" s="8"/>
      <c r="E483" s="8"/>
      <c r="F483" s="19"/>
      <c r="G483" s="19"/>
      <c r="H483" s="20" t="str">
        <f aca="false">IF(B483="","",F483*G483)</f>
        <v/>
      </c>
      <c r="I483" s="22" t="str">
        <f aca="false">IF(B483="","",IF(COUNTIFS(PO!$A$9:$A$508,D483,PO!$B$9:$B$508,E483)=0,"",SUMIFS(PO!$E$9:$E$508,PO!$A$9:$A$508,D483,PO!$B$9:$B$508,E483)/COUNTIFS(PO!$A$9:$A$508,D483,PO!$B$9:$B$508,E483)))</f>
        <v/>
      </c>
      <c r="J483" s="22" t="str">
        <f aca="false">IF(B483="","",SUMIFS(GRN!$E$9:$E$508,GRN!$C$9:$C$508,D483,GRN!$D$9:$D$508,E483))</f>
        <v/>
      </c>
      <c r="K483" s="23" t="str">
        <f aca="false">IF(B483="","",SUMIFS($F$9:F483,$D$9:D483,D483,$E$9:E483,E483))</f>
        <v/>
      </c>
      <c r="L483" s="24" t="str">
        <f aca="false">IF(OR(B483="",I483=""),"",IF(I483=0,"",G483/I483-1))</f>
        <v/>
      </c>
      <c r="M483" s="10" t="str">
        <f aca="false">IF(B483="","",IF(COUNTIFS($A$9:A483,A483,$B$9:B483,B483)&gt;1,"Hold: duplicate invoice",IF(I483="","Hold: no PO line",IF(J483=0,"Hold: no GRN",IF(K483&gt;J483*(1+Settings!$C$5)+0.0001,"Hold: billed qty above GRN",IF(L483&gt;Settings!$C$6+0.000001,"Hold: rate above PO",IF(L483&lt;-0.000001,"Clear to pay (rate below PO)","Clear to pay")))))))</f>
        <v/>
      </c>
    </row>
    <row r="484" customFormat="false" ht="15" hidden="false" customHeight="false" outlineLevel="0" collapsed="false">
      <c r="A484" s="8"/>
      <c r="B484" s="8"/>
      <c r="C484" s="21"/>
      <c r="D484" s="8"/>
      <c r="E484" s="8"/>
      <c r="F484" s="19"/>
      <c r="G484" s="19"/>
      <c r="H484" s="20" t="str">
        <f aca="false">IF(B484="","",F484*G484)</f>
        <v/>
      </c>
      <c r="I484" s="22" t="str">
        <f aca="false">IF(B484="","",IF(COUNTIFS(PO!$A$9:$A$508,D484,PO!$B$9:$B$508,E484)=0,"",SUMIFS(PO!$E$9:$E$508,PO!$A$9:$A$508,D484,PO!$B$9:$B$508,E484)/COUNTIFS(PO!$A$9:$A$508,D484,PO!$B$9:$B$508,E484)))</f>
        <v/>
      </c>
      <c r="J484" s="22" t="str">
        <f aca="false">IF(B484="","",SUMIFS(GRN!$E$9:$E$508,GRN!$C$9:$C$508,D484,GRN!$D$9:$D$508,E484))</f>
        <v/>
      </c>
      <c r="K484" s="23" t="str">
        <f aca="false">IF(B484="","",SUMIFS($F$9:F484,$D$9:D484,D484,$E$9:E484,E484))</f>
        <v/>
      </c>
      <c r="L484" s="24" t="str">
        <f aca="false">IF(OR(B484="",I484=""),"",IF(I484=0,"",G484/I484-1))</f>
        <v/>
      </c>
      <c r="M484" s="10" t="str">
        <f aca="false">IF(B484="","",IF(COUNTIFS($A$9:A484,A484,$B$9:B484,B484)&gt;1,"Hold: duplicate invoice",IF(I484="","Hold: no PO line",IF(J484=0,"Hold: no GRN",IF(K484&gt;J484*(1+Settings!$C$5)+0.0001,"Hold: billed qty above GRN",IF(L484&gt;Settings!$C$6+0.000001,"Hold: rate above PO",IF(L484&lt;-0.000001,"Clear to pay (rate below PO)","Clear to pay")))))))</f>
        <v/>
      </c>
    </row>
    <row r="485" customFormat="false" ht="15" hidden="false" customHeight="false" outlineLevel="0" collapsed="false">
      <c r="A485" s="8"/>
      <c r="B485" s="8"/>
      <c r="C485" s="21"/>
      <c r="D485" s="8"/>
      <c r="E485" s="8"/>
      <c r="F485" s="19"/>
      <c r="G485" s="19"/>
      <c r="H485" s="20" t="str">
        <f aca="false">IF(B485="","",F485*G485)</f>
        <v/>
      </c>
      <c r="I485" s="22" t="str">
        <f aca="false">IF(B485="","",IF(COUNTIFS(PO!$A$9:$A$508,D485,PO!$B$9:$B$508,E485)=0,"",SUMIFS(PO!$E$9:$E$508,PO!$A$9:$A$508,D485,PO!$B$9:$B$508,E485)/COUNTIFS(PO!$A$9:$A$508,D485,PO!$B$9:$B$508,E485)))</f>
        <v/>
      </c>
      <c r="J485" s="22" t="str">
        <f aca="false">IF(B485="","",SUMIFS(GRN!$E$9:$E$508,GRN!$C$9:$C$508,D485,GRN!$D$9:$D$508,E485))</f>
        <v/>
      </c>
      <c r="K485" s="23" t="str">
        <f aca="false">IF(B485="","",SUMIFS($F$9:F485,$D$9:D485,D485,$E$9:E485,E485))</f>
        <v/>
      </c>
      <c r="L485" s="24" t="str">
        <f aca="false">IF(OR(B485="",I485=""),"",IF(I485=0,"",G485/I485-1))</f>
        <v/>
      </c>
      <c r="M485" s="10" t="str">
        <f aca="false">IF(B485="","",IF(COUNTIFS($A$9:A485,A485,$B$9:B485,B485)&gt;1,"Hold: duplicate invoice",IF(I485="","Hold: no PO line",IF(J485=0,"Hold: no GRN",IF(K485&gt;J485*(1+Settings!$C$5)+0.0001,"Hold: billed qty above GRN",IF(L485&gt;Settings!$C$6+0.000001,"Hold: rate above PO",IF(L485&lt;-0.000001,"Clear to pay (rate below PO)","Clear to pay")))))))</f>
        <v/>
      </c>
    </row>
    <row r="486" customFormat="false" ht="15" hidden="false" customHeight="false" outlineLevel="0" collapsed="false">
      <c r="A486" s="8"/>
      <c r="B486" s="8"/>
      <c r="C486" s="21"/>
      <c r="D486" s="8"/>
      <c r="E486" s="8"/>
      <c r="F486" s="19"/>
      <c r="G486" s="19"/>
      <c r="H486" s="20" t="str">
        <f aca="false">IF(B486="","",F486*G486)</f>
        <v/>
      </c>
      <c r="I486" s="22" t="str">
        <f aca="false">IF(B486="","",IF(COUNTIFS(PO!$A$9:$A$508,D486,PO!$B$9:$B$508,E486)=0,"",SUMIFS(PO!$E$9:$E$508,PO!$A$9:$A$508,D486,PO!$B$9:$B$508,E486)/COUNTIFS(PO!$A$9:$A$508,D486,PO!$B$9:$B$508,E486)))</f>
        <v/>
      </c>
      <c r="J486" s="22" t="str">
        <f aca="false">IF(B486="","",SUMIFS(GRN!$E$9:$E$508,GRN!$C$9:$C$508,D486,GRN!$D$9:$D$508,E486))</f>
        <v/>
      </c>
      <c r="K486" s="23" t="str">
        <f aca="false">IF(B486="","",SUMIFS($F$9:F486,$D$9:D486,D486,$E$9:E486,E486))</f>
        <v/>
      </c>
      <c r="L486" s="24" t="str">
        <f aca="false">IF(OR(B486="",I486=""),"",IF(I486=0,"",G486/I486-1))</f>
        <v/>
      </c>
      <c r="M486" s="10" t="str">
        <f aca="false">IF(B486="","",IF(COUNTIFS($A$9:A486,A486,$B$9:B486,B486)&gt;1,"Hold: duplicate invoice",IF(I486="","Hold: no PO line",IF(J486=0,"Hold: no GRN",IF(K486&gt;J486*(1+Settings!$C$5)+0.0001,"Hold: billed qty above GRN",IF(L486&gt;Settings!$C$6+0.000001,"Hold: rate above PO",IF(L486&lt;-0.000001,"Clear to pay (rate below PO)","Clear to pay")))))))</f>
        <v/>
      </c>
    </row>
    <row r="487" customFormat="false" ht="15" hidden="false" customHeight="false" outlineLevel="0" collapsed="false">
      <c r="A487" s="8"/>
      <c r="B487" s="8"/>
      <c r="C487" s="21"/>
      <c r="D487" s="8"/>
      <c r="E487" s="8"/>
      <c r="F487" s="19"/>
      <c r="G487" s="19"/>
      <c r="H487" s="20" t="str">
        <f aca="false">IF(B487="","",F487*G487)</f>
        <v/>
      </c>
      <c r="I487" s="22" t="str">
        <f aca="false">IF(B487="","",IF(COUNTIFS(PO!$A$9:$A$508,D487,PO!$B$9:$B$508,E487)=0,"",SUMIFS(PO!$E$9:$E$508,PO!$A$9:$A$508,D487,PO!$B$9:$B$508,E487)/COUNTIFS(PO!$A$9:$A$508,D487,PO!$B$9:$B$508,E487)))</f>
        <v/>
      </c>
      <c r="J487" s="22" t="str">
        <f aca="false">IF(B487="","",SUMIFS(GRN!$E$9:$E$508,GRN!$C$9:$C$508,D487,GRN!$D$9:$D$508,E487))</f>
        <v/>
      </c>
      <c r="K487" s="23" t="str">
        <f aca="false">IF(B487="","",SUMIFS($F$9:F487,$D$9:D487,D487,$E$9:E487,E487))</f>
        <v/>
      </c>
      <c r="L487" s="24" t="str">
        <f aca="false">IF(OR(B487="",I487=""),"",IF(I487=0,"",G487/I487-1))</f>
        <v/>
      </c>
      <c r="M487" s="10" t="str">
        <f aca="false">IF(B487="","",IF(COUNTIFS($A$9:A487,A487,$B$9:B487,B487)&gt;1,"Hold: duplicate invoice",IF(I487="","Hold: no PO line",IF(J487=0,"Hold: no GRN",IF(K487&gt;J487*(1+Settings!$C$5)+0.0001,"Hold: billed qty above GRN",IF(L487&gt;Settings!$C$6+0.000001,"Hold: rate above PO",IF(L487&lt;-0.000001,"Clear to pay (rate below PO)","Clear to pay")))))))</f>
        <v/>
      </c>
    </row>
    <row r="488" customFormat="false" ht="15" hidden="false" customHeight="false" outlineLevel="0" collapsed="false">
      <c r="A488" s="8"/>
      <c r="B488" s="8"/>
      <c r="C488" s="21"/>
      <c r="D488" s="8"/>
      <c r="E488" s="8"/>
      <c r="F488" s="19"/>
      <c r="G488" s="19"/>
      <c r="H488" s="20" t="str">
        <f aca="false">IF(B488="","",F488*G488)</f>
        <v/>
      </c>
      <c r="I488" s="22" t="str">
        <f aca="false">IF(B488="","",IF(COUNTIFS(PO!$A$9:$A$508,D488,PO!$B$9:$B$508,E488)=0,"",SUMIFS(PO!$E$9:$E$508,PO!$A$9:$A$508,D488,PO!$B$9:$B$508,E488)/COUNTIFS(PO!$A$9:$A$508,D488,PO!$B$9:$B$508,E488)))</f>
        <v/>
      </c>
      <c r="J488" s="22" t="str">
        <f aca="false">IF(B488="","",SUMIFS(GRN!$E$9:$E$508,GRN!$C$9:$C$508,D488,GRN!$D$9:$D$508,E488))</f>
        <v/>
      </c>
      <c r="K488" s="23" t="str">
        <f aca="false">IF(B488="","",SUMIFS($F$9:F488,$D$9:D488,D488,$E$9:E488,E488))</f>
        <v/>
      </c>
      <c r="L488" s="24" t="str">
        <f aca="false">IF(OR(B488="",I488=""),"",IF(I488=0,"",G488/I488-1))</f>
        <v/>
      </c>
      <c r="M488" s="10" t="str">
        <f aca="false">IF(B488="","",IF(COUNTIFS($A$9:A488,A488,$B$9:B488,B488)&gt;1,"Hold: duplicate invoice",IF(I488="","Hold: no PO line",IF(J488=0,"Hold: no GRN",IF(K488&gt;J488*(1+Settings!$C$5)+0.0001,"Hold: billed qty above GRN",IF(L488&gt;Settings!$C$6+0.000001,"Hold: rate above PO",IF(L488&lt;-0.000001,"Clear to pay (rate below PO)","Clear to pay")))))))</f>
        <v/>
      </c>
    </row>
    <row r="489" customFormat="false" ht="15" hidden="false" customHeight="false" outlineLevel="0" collapsed="false">
      <c r="A489" s="8"/>
      <c r="B489" s="8"/>
      <c r="C489" s="21"/>
      <c r="D489" s="8"/>
      <c r="E489" s="8"/>
      <c r="F489" s="19"/>
      <c r="G489" s="19"/>
      <c r="H489" s="20" t="str">
        <f aca="false">IF(B489="","",F489*G489)</f>
        <v/>
      </c>
      <c r="I489" s="22" t="str">
        <f aca="false">IF(B489="","",IF(COUNTIFS(PO!$A$9:$A$508,D489,PO!$B$9:$B$508,E489)=0,"",SUMIFS(PO!$E$9:$E$508,PO!$A$9:$A$508,D489,PO!$B$9:$B$508,E489)/COUNTIFS(PO!$A$9:$A$508,D489,PO!$B$9:$B$508,E489)))</f>
        <v/>
      </c>
      <c r="J489" s="22" t="str">
        <f aca="false">IF(B489="","",SUMIFS(GRN!$E$9:$E$508,GRN!$C$9:$C$508,D489,GRN!$D$9:$D$508,E489))</f>
        <v/>
      </c>
      <c r="K489" s="23" t="str">
        <f aca="false">IF(B489="","",SUMIFS($F$9:F489,$D$9:D489,D489,$E$9:E489,E489))</f>
        <v/>
      </c>
      <c r="L489" s="24" t="str">
        <f aca="false">IF(OR(B489="",I489=""),"",IF(I489=0,"",G489/I489-1))</f>
        <v/>
      </c>
      <c r="M489" s="10" t="str">
        <f aca="false">IF(B489="","",IF(COUNTIFS($A$9:A489,A489,$B$9:B489,B489)&gt;1,"Hold: duplicate invoice",IF(I489="","Hold: no PO line",IF(J489=0,"Hold: no GRN",IF(K489&gt;J489*(1+Settings!$C$5)+0.0001,"Hold: billed qty above GRN",IF(L489&gt;Settings!$C$6+0.000001,"Hold: rate above PO",IF(L489&lt;-0.000001,"Clear to pay (rate below PO)","Clear to pay")))))))</f>
        <v/>
      </c>
    </row>
    <row r="490" customFormat="false" ht="15" hidden="false" customHeight="false" outlineLevel="0" collapsed="false">
      <c r="A490" s="8"/>
      <c r="B490" s="8"/>
      <c r="C490" s="21"/>
      <c r="D490" s="8"/>
      <c r="E490" s="8"/>
      <c r="F490" s="19"/>
      <c r="G490" s="19"/>
      <c r="H490" s="20" t="str">
        <f aca="false">IF(B490="","",F490*G490)</f>
        <v/>
      </c>
      <c r="I490" s="22" t="str">
        <f aca="false">IF(B490="","",IF(COUNTIFS(PO!$A$9:$A$508,D490,PO!$B$9:$B$508,E490)=0,"",SUMIFS(PO!$E$9:$E$508,PO!$A$9:$A$508,D490,PO!$B$9:$B$508,E490)/COUNTIFS(PO!$A$9:$A$508,D490,PO!$B$9:$B$508,E490)))</f>
        <v/>
      </c>
      <c r="J490" s="22" t="str">
        <f aca="false">IF(B490="","",SUMIFS(GRN!$E$9:$E$508,GRN!$C$9:$C$508,D490,GRN!$D$9:$D$508,E490))</f>
        <v/>
      </c>
      <c r="K490" s="23" t="str">
        <f aca="false">IF(B490="","",SUMIFS($F$9:F490,$D$9:D490,D490,$E$9:E490,E490))</f>
        <v/>
      </c>
      <c r="L490" s="24" t="str">
        <f aca="false">IF(OR(B490="",I490=""),"",IF(I490=0,"",G490/I490-1))</f>
        <v/>
      </c>
      <c r="M490" s="10" t="str">
        <f aca="false">IF(B490="","",IF(COUNTIFS($A$9:A490,A490,$B$9:B490,B490)&gt;1,"Hold: duplicate invoice",IF(I490="","Hold: no PO line",IF(J490=0,"Hold: no GRN",IF(K490&gt;J490*(1+Settings!$C$5)+0.0001,"Hold: billed qty above GRN",IF(L490&gt;Settings!$C$6+0.000001,"Hold: rate above PO",IF(L490&lt;-0.000001,"Clear to pay (rate below PO)","Clear to pay")))))))</f>
        <v/>
      </c>
    </row>
    <row r="491" customFormat="false" ht="15" hidden="false" customHeight="false" outlineLevel="0" collapsed="false">
      <c r="A491" s="8"/>
      <c r="B491" s="8"/>
      <c r="C491" s="21"/>
      <c r="D491" s="8"/>
      <c r="E491" s="8"/>
      <c r="F491" s="19"/>
      <c r="G491" s="19"/>
      <c r="H491" s="20" t="str">
        <f aca="false">IF(B491="","",F491*G491)</f>
        <v/>
      </c>
      <c r="I491" s="22" t="str">
        <f aca="false">IF(B491="","",IF(COUNTIFS(PO!$A$9:$A$508,D491,PO!$B$9:$B$508,E491)=0,"",SUMIFS(PO!$E$9:$E$508,PO!$A$9:$A$508,D491,PO!$B$9:$B$508,E491)/COUNTIFS(PO!$A$9:$A$508,D491,PO!$B$9:$B$508,E491)))</f>
        <v/>
      </c>
      <c r="J491" s="22" t="str">
        <f aca="false">IF(B491="","",SUMIFS(GRN!$E$9:$E$508,GRN!$C$9:$C$508,D491,GRN!$D$9:$D$508,E491))</f>
        <v/>
      </c>
      <c r="K491" s="23" t="str">
        <f aca="false">IF(B491="","",SUMIFS($F$9:F491,$D$9:D491,D491,$E$9:E491,E491))</f>
        <v/>
      </c>
      <c r="L491" s="24" t="str">
        <f aca="false">IF(OR(B491="",I491=""),"",IF(I491=0,"",G491/I491-1))</f>
        <v/>
      </c>
      <c r="M491" s="10" t="str">
        <f aca="false">IF(B491="","",IF(COUNTIFS($A$9:A491,A491,$B$9:B491,B491)&gt;1,"Hold: duplicate invoice",IF(I491="","Hold: no PO line",IF(J491=0,"Hold: no GRN",IF(K491&gt;J491*(1+Settings!$C$5)+0.0001,"Hold: billed qty above GRN",IF(L491&gt;Settings!$C$6+0.000001,"Hold: rate above PO",IF(L491&lt;-0.000001,"Clear to pay (rate below PO)","Clear to pay")))))))</f>
        <v/>
      </c>
    </row>
    <row r="492" customFormat="false" ht="15" hidden="false" customHeight="false" outlineLevel="0" collapsed="false">
      <c r="A492" s="8"/>
      <c r="B492" s="8"/>
      <c r="C492" s="21"/>
      <c r="D492" s="8"/>
      <c r="E492" s="8"/>
      <c r="F492" s="19"/>
      <c r="G492" s="19"/>
      <c r="H492" s="20" t="str">
        <f aca="false">IF(B492="","",F492*G492)</f>
        <v/>
      </c>
      <c r="I492" s="22" t="str">
        <f aca="false">IF(B492="","",IF(COUNTIFS(PO!$A$9:$A$508,D492,PO!$B$9:$B$508,E492)=0,"",SUMIFS(PO!$E$9:$E$508,PO!$A$9:$A$508,D492,PO!$B$9:$B$508,E492)/COUNTIFS(PO!$A$9:$A$508,D492,PO!$B$9:$B$508,E492)))</f>
        <v/>
      </c>
      <c r="J492" s="22" t="str">
        <f aca="false">IF(B492="","",SUMIFS(GRN!$E$9:$E$508,GRN!$C$9:$C$508,D492,GRN!$D$9:$D$508,E492))</f>
        <v/>
      </c>
      <c r="K492" s="23" t="str">
        <f aca="false">IF(B492="","",SUMIFS($F$9:F492,$D$9:D492,D492,$E$9:E492,E492))</f>
        <v/>
      </c>
      <c r="L492" s="24" t="str">
        <f aca="false">IF(OR(B492="",I492=""),"",IF(I492=0,"",G492/I492-1))</f>
        <v/>
      </c>
      <c r="M492" s="10" t="str">
        <f aca="false">IF(B492="","",IF(COUNTIFS($A$9:A492,A492,$B$9:B492,B492)&gt;1,"Hold: duplicate invoice",IF(I492="","Hold: no PO line",IF(J492=0,"Hold: no GRN",IF(K492&gt;J492*(1+Settings!$C$5)+0.0001,"Hold: billed qty above GRN",IF(L492&gt;Settings!$C$6+0.000001,"Hold: rate above PO",IF(L492&lt;-0.000001,"Clear to pay (rate below PO)","Clear to pay")))))))</f>
        <v/>
      </c>
    </row>
    <row r="493" customFormat="false" ht="15" hidden="false" customHeight="false" outlineLevel="0" collapsed="false">
      <c r="A493" s="8"/>
      <c r="B493" s="8"/>
      <c r="C493" s="21"/>
      <c r="D493" s="8"/>
      <c r="E493" s="8"/>
      <c r="F493" s="19"/>
      <c r="G493" s="19"/>
      <c r="H493" s="20" t="str">
        <f aca="false">IF(B493="","",F493*G493)</f>
        <v/>
      </c>
      <c r="I493" s="22" t="str">
        <f aca="false">IF(B493="","",IF(COUNTIFS(PO!$A$9:$A$508,D493,PO!$B$9:$B$508,E493)=0,"",SUMIFS(PO!$E$9:$E$508,PO!$A$9:$A$508,D493,PO!$B$9:$B$508,E493)/COUNTIFS(PO!$A$9:$A$508,D493,PO!$B$9:$B$508,E493)))</f>
        <v/>
      </c>
      <c r="J493" s="22" t="str">
        <f aca="false">IF(B493="","",SUMIFS(GRN!$E$9:$E$508,GRN!$C$9:$C$508,D493,GRN!$D$9:$D$508,E493))</f>
        <v/>
      </c>
      <c r="K493" s="23" t="str">
        <f aca="false">IF(B493="","",SUMIFS($F$9:F493,$D$9:D493,D493,$E$9:E493,E493))</f>
        <v/>
      </c>
      <c r="L493" s="24" t="str">
        <f aca="false">IF(OR(B493="",I493=""),"",IF(I493=0,"",G493/I493-1))</f>
        <v/>
      </c>
      <c r="M493" s="10" t="str">
        <f aca="false">IF(B493="","",IF(COUNTIFS($A$9:A493,A493,$B$9:B493,B493)&gt;1,"Hold: duplicate invoice",IF(I493="","Hold: no PO line",IF(J493=0,"Hold: no GRN",IF(K493&gt;J493*(1+Settings!$C$5)+0.0001,"Hold: billed qty above GRN",IF(L493&gt;Settings!$C$6+0.000001,"Hold: rate above PO",IF(L493&lt;-0.000001,"Clear to pay (rate below PO)","Clear to pay")))))))</f>
        <v/>
      </c>
    </row>
    <row r="494" customFormat="false" ht="15" hidden="false" customHeight="false" outlineLevel="0" collapsed="false">
      <c r="A494" s="8"/>
      <c r="B494" s="8"/>
      <c r="C494" s="21"/>
      <c r="D494" s="8"/>
      <c r="E494" s="8"/>
      <c r="F494" s="19"/>
      <c r="G494" s="19"/>
      <c r="H494" s="20" t="str">
        <f aca="false">IF(B494="","",F494*G494)</f>
        <v/>
      </c>
      <c r="I494" s="22" t="str">
        <f aca="false">IF(B494="","",IF(COUNTIFS(PO!$A$9:$A$508,D494,PO!$B$9:$B$508,E494)=0,"",SUMIFS(PO!$E$9:$E$508,PO!$A$9:$A$508,D494,PO!$B$9:$B$508,E494)/COUNTIFS(PO!$A$9:$A$508,D494,PO!$B$9:$B$508,E494)))</f>
        <v/>
      </c>
      <c r="J494" s="22" t="str">
        <f aca="false">IF(B494="","",SUMIFS(GRN!$E$9:$E$508,GRN!$C$9:$C$508,D494,GRN!$D$9:$D$508,E494))</f>
        <v/>
      </c>
      <c r="K494" s="23" t="str">
        <f aca="false">IF(B494="","",SUMIFS($F$9:F494,$D$9:D494,D494,$E$9:E494,E494))</f>
        <v/>
      </c>
      <c r="L494" s="24" t="str">
        <f aca="false">IF(OR(B494="",I494=""),"",IF(I494=0,"",G494/I494-1))</f>
        <v/>
      </c>
      <c r="M494" s="10" t="str">
        <f aca="false">IF(B494="","",IF(COUNTIFS($A$9:A494,A494,$B$9:B494,B494)&gt;1,"Hold: duplicate invoice",IF(I494="","Hold: no PO line",IF(J494=0,"Hold: no GRN",IF(K494&gt;J494*(1+Settings!$C$5)+0.0001,"Hold: billed qty above GRN",IF(L494&gt;Settings!$C$6+0.000001,"Hold: rate above PO",IF(L494&lt;-0.000001,"Clear to pay (rate below PO)","Clear to pay")))))))</f>
        <v/>
      </c>
    </row>
    <row r="495" customFormat="false" ht="15" hidden="false" customHeight="false" outlineLevel="0" collapsed="false">
      <c r="A495" s="8"/>
      <c r="B495" s="8"/>
      <c r="C495" s="21"/>
      <c r="D495" s="8"/>
      <c r="E495" s="8"/>
      <c r="F495" s="19"/>
      <c r="G495" s="19"/>
      <c r="H495" s="20" t="str">
        <f aca="false">IF(B495="","",F495*G495)</f>
        <v/>
      </c>
      <c r="I495" s="22" t="str">
        <f aca="false">IF(B495="","",IF(COUNTIFS(PO!$A$9:$A$508,D495,PO!$B$9:$B$508,E495)=0,"",SUMIFS(PO!$E$9:$E$508,PO!$A$9:$A$508,D495,PO!$B$9:$B$508,E495)/COUNTIFS(PO!$A$9:$A$508,D495,PO!$B$9:$B$508,E495)))</f>
        <v/>
      </c>
      <c r="J495" s="22" t="str">
        <f aca="false">IF(B495="","",SUMIFS(GRN!$E$9:$E$508,GRN!$C$9:$C$508,D495,GRN!$D$9:$D$508,E495))</f>
        <v/>
      </c>
      <c r="K495" s="23" t="str">
        <f aca="false">IF(B495="","",SUMIFS($F$9:F495,$D$9:D495,D495,$E$9:E495,E495))</f>
        <v/>
      </c>
      <c r="L495" s="24" t="str">
        <f aca="false">IF(OR(B495="",I495=""),"",IF(I495=0,"",G495/I495-1))</f>
        <v/>
      </c>
      <c r="M495" s="10" t="str">
        <f aca="false">IF(B495="","",IF(COUNTIFS($A$9:A495,A495,$B$9:B495,B495)&gt;1,"Hold: duplicate invoice",IF(I495="","Hold: no PO line",IF(J495=0,"Hold: no GRN",IF(K495&gt;J495*(1+Settings!$C$5)+0.0001,"Hold: billed qty above GRN",IF(L495&gt;Settings!$C$6+0.000001,"Hold: rate above PO",IF(L495&lt;-0.000001,"Clear to pay (rate below PO)","Clear to pay")))))))</f>
        <v/>
      </c>
    </row>
    <row r="496" customFormat="false" ht="15" hidden="false" customHeight="false" outlineLevel="0" collapsed="false">
      <c r="A496" s="8"/>
      <c r="B496" s="8"/>
      <c r="C496" s="21"/>
      <c r="D496" s="8"/>
      <c r="E496" s="8"/>
      <c r="F496" s="19"/>
      <c r="G496" s="19"/>
      <c r="H496" s="20" t="str">
        <f aca="false">IF(B496="","",F496*G496)</f>
        <v/>
      </c>
      <c r="I496" s="22" t="str">
        <f aca="false">IF(B496="","",IF(COUNTIFS(PO!$A$9:$A$508,D496,PO!$B$9:$B$508,E496)=0,"",SUMIFS(PO!$E$9:$E$508,PO!$A$9:$A$508,D496,PO!$B$9:$B$508,E496)/COUNTIFS(PO!$A$9:$A$508,D496,PO!$B$9:$B$508,E496)))</f>
        <v/>
      </c>
      <c r="J496" s="22" t="str">
        <f aca="false">IF(B496="","",SUMIFS(GRN!$E$9:$E$508,GRN!$C$9:$C$508,D496,GRN!$D$9:$D$508,E496))</f>
        <v/>
      </c>
      <c r="K496" s="23" t="str">
        <f aca="false">IF(B496="","",SUMIFS($F$9:F496,$D$9:D496,D496,$E$9:E496,E496))</f>
        <v/>
      </c>
      <c r="L496" s="24" t="str">
        <f aca="false">IF(OR(B496="",I496=""),"",IF(I496=0,"",G496/I496-1))</f>
        <v/>
      </c>
      <c r="M496" s="10" t="str">
        <f aca="false">IF(B496="","",IF(COUNTIFS($A$9:A496,A496,$B$9:B496,B496)&gt;1,"Hold: duplicate invoice",IF(I496="","Hold: no PO line",IF(J496=0,"Hold: no GRN",IF(K496&gt;J496*(1+Settings!$C$5)+0.0001,"Hold: billed qty above GRN",IF(L496&gt;Settings!$C$6+0.000001,"Hold: rate above PO",IF(L496&lt;-0.000001,"Clear to pay (rate below PO)","Clear to pay")))))))</f>
        <v/>
      </c>
    </row>
    <row r="497" customFormat="false" ht="15" hidden="false" customHeight="false" outlineLevel="0" collapsed="false">
      <c r="A497" s="8"/>
      <c r="B497" s="8"/>
      <c r="C497" s="21"/>
      <c r="D497" s="8"/>
      <c r="E497" s="8"/>
      <c r="F497" s="19"/>
      <c r="G497" s="19"/>
      <c r="H497" s="20" t="str">
        <f aca="false">IF(B497="","",F497*G497)</f>
        <v/>
      </c>
      <c r="I497" s="22" t="str">
        <f aca="false">IF(B497="","",IF(COUNTIFS(PO!$A$9:$A$508,D497,PO!$B$9:$B$508,E497)=0,"",SUMIFS(PO!$E$9:$E$508,PO!$A$9:$A$508,D497,PO!$B$9:$B$508,E497)/COUNTIFS(PO!$A$9:$A$508,D497,PO!$B$9:$B$508,E497)))</f>
        <v/>
      </c>
      <c r="J497" s="22" t="str">
        <f aca="false">IF(B497="","",SUMIFS(GRN!$E$9:$E$508,GRN!$C$9:$C$508,D497,GRN!$D$9:$D$508,E497))</f>
        <v/>
      </c>
      <c r="K497" s="23" t="str">
        <f aca="false">IF(B497="","",SUMIFS($F$9:F497,$D$9:D497,D497,$E$9:E497,E497))</f>
        <v/>
      </c>
      <c r="L497" s="24" t="str">
        <f aca="false">IF(OR(B497="",I497=""),"",IF(I497=0,"",G497/I497-1))</f>
        <v/>
      </c>
      <c r="M497" s="10" t="str">
        <f aca="false">IF(B497="","",IF(COUNTIFS($A$9:A497,A497,$B$9:B497,B497)&gt;1,"Hold: duplicate invoice",IF(I497="","Hold: no PO line",IF(J497=0,"Hold: no GRN",IF(K497&gt;J497*(1+Settings!$C$5)+0.0001,"Hold: billed qty above GRN",IF(L497&gt;Settings!$C$6+0.000001,"Hold: rate above PO",IF(L497&lt;-0.000001,"Clear to pay (rate below PO)","Clear to pay")))))))</f>
        <v/>
      </c>
    </row>
    <row r="498" customFormat="false" ht="15" hidden="false" customHeight="false" outlineLevel="0" collapsed="false">
      <c r="A498" s="8"/>
      <c r="B498" s="8"/>
      <c r="C498" s="21"/>
      <c r="D498" s="8"/>
      <c r="E498" s="8"/>
      <c r="F498" s="19"/>
      <c r="G498" s="19"/>
      <c r="H498" s="20" t="str">
        <f aca="false">IF(B498="","",F498*G498)</f>
        <v/>
      </c>
      <c r="I498" s="22" t="str">
        <f aca="false">IF(B498="","",IF(COUNTIFS(PO!$A$9:$A$508,D498,PO!$B$9:$B$508,E498)=0,"",SUMIFS(PO!$E$9:$E$508,PO!$A$9:$A$508,D498,PO!$B$9:$B$508,E498)/COUNTIFS(PO!$A$9:$A$508,D498,PO!$B$9:$B$508,E498)))</f>
        <v/>
      </c>
      <c r="J498" s="22" t="str">
        <f aca="false">IF(B498="","",SUMIFS(GRN!$E$9:$E$508,GRN!$C$9:$C$508,D498,GRN!$D$9:$D$508,E498))</f>
        <v/>
      </c>
      <c r="K498" s="23" t="str">
        <f aca="false">IF(B498="","",SUMIFS($F$9:F498,$D$9:D498,D498,$E$9:E498,E498))</f>
        <v/>
      </c>
      <c r="L498" s="24" t="str">
        <f aca="false">IF(OR(B498="",I498=""),"",IF(I498=0,"",G498/I498-1))</f>
        <v/>
      </c>
      <c r="M498" s="10" t="str">
        <f aca="false">IF(B498="","",IF(COUNTIFS($A$9:A498,A498,$B$9:B498,B498)&gt;1,"Hold: duplicate invoice",IF(I498="","Hold: no PO line",IF(J498=0,"Hold: no GRN",IF(K498&gt;J498*(1+Settings!$C$5)+0.0001,"Hold: billed qty above GRN",IF(L498&gt;Settings!$C$6+0.000001,"Hold: rate above PO",IF(L498&lt;-0.000001,"Clear to pay (rate below PO)","Clear to pay")))))))</f>
        <v/>
      </c>
    </row>
    <row r="499" customFormat="false" ht="15" hidden="false" customHeight="false" outlineLevel="0" collapsed="false">
      <c r="A499" s="8"/>
      <c r="B499" s="8"/>
      <c r="C499" s="21"/>
      <c r="D499" s="8"/>
      <c r="E499" s="8"/>
      <c r="F499" s="19"/>
      <c r="G499" s="19"/>
      <c r="H499" s="20" t="str">
        <f aca="false">IF(B499="","",F499*G499)</f>
        <v/>
      </c>
      <c r="I499" s="22" t="str">
        <f aca="false">IF(B499="","",IF(COUNTIFS(PO!$A$9:$A$508,D499,PO!$B$9:$B$508,E499)=0,"",SUMIFS(PO!$E$9:$E$508,PO!$A$9:$A$508,D499,PO!$B$9:$B$508,E499)/COUNTIFS(PO!$A$9:$A$508,D499,PO!$B$9:$B$508,E499)))</f>
        <v/>
      </c>
      <c r="J499" s="22" t="str">
        <f aca="false">IF(B499="","",SUMIFS(GRN!$E$9:$E$508,GRN!$C$9:$C$508,D499,GRN!$D$9:$D$508,E499))</f>
        <v/>
      </c>
      <c r="K499" s="23" t="str">
        <f aca="false">IF(B499="","",SUMIFS($F$9:F499,$D$9:D499,D499,$E$9:E499,E499))</f>
        <v/>
      </c>
      <c r="L499" s="24" t="str">
        <f aca="false">IF(OR(B499="",I499=""),"",IF(I499=0,"",G499/I499-1))</f>
        <v/>
      </c>
      <c r="M499" s="10" t="str">
        <f aca="false">IF(B499="","",IF(COUNTIFS($A$9:A499,A499,$B$9:B499,B499)&gt;1,"Hold: duplicate invoice",IF(I499="","Hold: no PO line",IF(J499=0,"Hold: no GRN",IF(K499&gt;J499*(1+Settings!$C$5)+0.0001,"Hold: billed qty above GRN",IF(L499&gt;Settings!$C$6+0.000001,"Hold: rate above PO",IF(L499&lt;-0.000001,"Clear to pay (rate below PO)","Clear to pay")))))))</f>
        <v/>
      </c>
    </row>
    <row r="500" customFormat="false" ht="15" hidden="false" customHeight="false" outlineLevel="0" collapsed="false">
      <c r="A500" s="8"/>
      <c r="B500" s="8"/>
      <c r="C500" s="21"/>
      <c r="D500" s="8"/>
      <c r="E500" s="8"/>
      <c r="F500" s="19"/>
      <c r="G500" s="19"/>
      <c r="H500" s="20" t="str">
        <f aca="false">IF(B500="","",F500*G500)</f>
        <v/>
      </c>
      <c r="I500" s="22" t="str">
        <f aca="false">IF(B500="","",IF(COUNTIFS(PO!$A$9:$A$508,D500,PO!$B$9:$B$508,E500)=0,"",SUMIFS(PO!$E$9:$E$508,PO!$A$9:$A$508,D500,PO!$B$9:$B$508,E500)/COUNTIFS(PO!$A$9:$A$508,D500,PO!$B$9:$B$508,E500)))</f>
        <v/>
      </c>
      <c r="J500" s="22" t="str">
        <f aca="false">IF(B500="","",SUMIFS(GRN!$E$9:$E$508,GRN!$C$9:$C$508,D500,GRN!$D$9:$D$508,E500))</f>
        <v/>
      </c>
      <c r="K500" s="23" t="str">
        <f aca="false">IF(B500="","",SUMIFS($F$9:F500,$D$9:D500,D500,$E$9:E500,E500))</f>
        <v/>
      </c>
      <c r="L500" s="24" t="str">
        <f aca="false">IF(OR(B500="",I500=""),"",IF(I500=0,"",G500/I500-1))</f>
        <v/>
      </c>
      <c r="M500" s="10" t="str">
        <f aca="false">IF(B500="","",IF(COUNTIFS($A$9:A500,A500,$B$9:B500,B500)&gt;1,"Hold: duplicate invoice",IF(I500="","Hold: no PO line",IF(J500=0,"Hold: no GRN",IF(K500&gt;J500*(1+Settings!$C$5)+0.0001,"Hold: billed qty above GRN",IF(L500&gt;Settings!$C$6+0.000001,"Hold: rate above PO",IF(L500&lt;-0.000001,"Clear to pay (rate below PO)","Clear to pay")))))))</f>
        <v/>
      </c>
    </row>
    <row r="501" customFormat="false" ht="15" hidden="false" customHeight="false" outlineLevel="0" collapsed="false">
      <c r="A501" s="8"/>
      <c r="B501" s="8"/>
      <c r="C501" s="21"/>
      <c r="D501" s="8"/>
      <c r="E501" s="8"/>
      <c r="F501" s="19"/>
      <c r="G501" s="19"/>
      <c r="H501" s="20" t="str">
        <f aca="false">IF(B501="","",F501*G501)</f>
        <v/>
      </c>
      <c r="I501" s="22" t="str">
        <f aca="false">IF(B501="","",IF(COUNTIFS(PO!$A$9:$A$508,D501,PO!$B$9:$B$508,E501)=0,"",SUMIFS(PO!$E$9:$E$508,PO!$A$9:$A$508,D501,PO!$B$9:$B$508,E501)/COUNTIFS(PO!$A$9:$A$508,D501,PO!$B$9:$B$508,E501)))</f>
        <v/>
      </c>
      <c r="J501" s="22" t="str">
        <f aca="false">IF(B501="","",SUMIFS(GRN!$E$9:$E$508,GRN!$C$9:$C$508,D501,GRN!$D$9:$D$508,E501))</f>
        <v/>
      </c>
      <c r="K501" s="23" t="str">
        <f aca="false">IF(B501="","",SUMIFS($F$9:F501,$D$9:D501,D501,$E$9:E501,E501))</f>
        <v/>
      </c>
      <c r="L501" s="24" t="str">
        <f aca="false">IF(OR(B501="",I501=""),"",IF(I501=0,"",G501/I501-1))</f>
        <v/>
      </c>
      <c r="M501" s="10" t="str">
        <f aca="false">IF(B501="","",IF(COUNTIFS($A$9:A501,A501,$B$9:B501,B501)&gt;1,"Hold: duplicate invoice",IF(I501="","Hold: no PO line",IF(J501=0,"Hold: no GRN",IF(K501&gt;J501*(1+Settings!$C$5)+0.0001,"Hold: billed qty above GRN",IF(L501&gt;Settings!$C$6+0.000001,"Hold: rate above PO",IF(L501&lt;-0.000001,"Clear to pay (rate below PO)","Clear to pay")))))))</f>
        <v/>
      </c>
    </row>
    <row r="502" customFormat="false" ht="15" hidden="false" customHeight="false" outlineLevel="0" collapsed="false">
      <c r="A502" s="8"/>
      <c r="B502" s="8"/>
      <c r="C502" s="21"/>
      <c r="D502" s="8"/>
      <c r="E502" s="8"/>
      <c r="F502" s="19"/>
      <c r="G502" s="19"/>
      <c r="H502" s="20" t="str">
        <f aca="false">IF(B502="","",F502*G502)</f>
        <v/>
      </c>
      <c r="I502" s="22" t="str">
        <f aca="false">IF(B502="","",IF(COUNTIFS(PO!$A$9:$A$508,D502,PO!$B$9:$B$508,E502)=0,"",SUMIFS(PO!$E$9:$E$508,PO!$A$9:$A$508,D502,PO!$B$9:$B$508,E502)/COUNTIFS(PO!$A$9:$A$508,D502,PO!$B$9:$B$508,E502)))</f>
        <v/>
      </c>
      <c r="J502" s="22" t="str">
        <f aca="false">IF(B502="","",SUMIFS(GRN!$E$9:$E$508,GRN!$C$9:$C$508,D502,GRN!$D$9:$D$508,E502))</f>
        <v/>
      </c>
      <c r="K502" s="23" t="str">
        <f aca="false">IF(B502="","",SUMIFS($F$9:F502,$D$9:D502,D502,$E$9:E502,E502))</f>
        <v/>
      </c>
      <c r="L502" s="24" t="str">
        <f aca="false">IF(OR(B502="",I502=""),"",IF(I502=0,"",G502/I502-1))</f>
        <v/>
      </c>
      <c r="M502" s="10" t="str">
        <f aca="false">IF(B502="","",IF(COUNTIFS($A$9:A502,A502,$B$9:B502,B502)&gt;1,"Hold: duplicate invoice",IF(I502="","Hold: no PO line",IF(J502=0,"Hold: no GRN",IF(K502&gt;J502*(1+Settings!$C$5)+0.0001,"Hold: billed qty above GRN",IF(L502&gt;Settings!$C$6+0.000001,"Hold: rate above PO",IF(L502&lt;-0.000001,"Clear to pay (rate below PO)","Clear to pay")))))))</f>
        <v/>
      </c>
    </row>
    <row r="503" customFormat="false" ht="15" hidden="false" customHeight="false" outlineLevel="0" collapsed="false">
      <c r="A503" s="8"/>
      <c r="B503" s="8"/>
      <c r="C503" s="21"/>
      <c r="D503" s="8"/>
      <c r="E503" s="8"/>
      <c r="F503" s="19"/>
      <c r="G503" s="19"/>
      <c r="H503" s="20" t="str">
        <f aca="false">IF(B503="","",F503*G503)</f>
        <v/>
      </c>
      <c r="I503" s="22" t="str">
        <f aca="false">IF(B503="","",IF(COUNTIFS(PO!$A$9:$A$508,D503,PO!$B$9:$B$508,E503)=0,"",SUMIFS(PO!$E$9:$E$508,PO!$A$9:$A$508,D503,PO!$B$9:$B$508,E503)/COUNTIFS(PO!$A$9:$A$508,D503,PO!$B$9:$B$508,E503)))</f>
        <v/>
      </c>
      <c r="J503" s="22" t="str">
        <f aca="false">IF(B503="","",SUMIFS(GRN!$E$9:$E$508,GRN!$C$9:$C$508,D503,GRN!$D$9:$D$508,E503))</f>
        <v/>
      </c>
      <c r="K503" s="23" t="str">
        <f aca="false">IF(B503="","",SUMIFS($F$9:F503,$D$9:D503,D503,$E$9:E503,E503))</f>
        <v/>
      </c>
      <c r="L503" s="24" t="str">
        <f aca="false">IF(OR(B503="",I503=""),"",IF(I503=0,"",G503/I503-1))</f>
        <v/>
      </c>
      <c r="M503" s="10" t="str">
        <f aca="false">IF(B503="","",IF(COUNTIFS($A$9:A503,A503,$B$9:B503,B503)&gt;1,"Hold: duplicate invoice",IF(I503="","Hold: no PO line",IF(J503=0,"Hold: no GRN",IF(K503&gt;J503*(1+Settings!$C$5)+0.0001,"Hold: billed qty above GRN",IF(L503&gt;Settings!$C$6+0.000001,"Hold: rate above PO",IF(L503&lt;-0.000001,"Clear to pay (rate below PO)","Clear to pay")))))))</f>
        <v/>
      </c>
    </row>
    <row r="504" customFormat="false" ht="15" hidden="false" customHeight="false" outlineLevel="0" collapsed="false">
      <c r="A504" s="8"/>
      <c r="B504" s="8"/>
      <c r="C504" s="21"/>
      <c r="D504" s="8"/>
      <c r="E504" s="8"/>
      <c r="F504" s="19"/>
      <c r="G504" s="19"/>
      <c r="H504" s="20" t="str">
        <f aca="false">IF(B504="","",F504*G504)</f>
        <v/>
      </c>
      <c r="I504" s="22" t="str">
        <f aca="false">IF(B504="","",IF(COUNTIFS(PO!$A$9:$A$508,D504,PO!$B$9:$B$508,E504)=0,"",SUMIFS(PO!$E$9:$E$508,PO!$A$9:$A$508,D504,PO!$B$9:$B$508,E504)/COUNTIFS(PO!$A$9:$A$508,D504,PO!$B$9:$B$508,E504)))</f>
        <v/>
      </c>
      <c r="J504" s="22" t="str">
        <f aca="false">IF(B504="","",SUMIFS(GRN!$E$9:$E$508,GRN!$C$9:$C$508,D504,GRN!$D$9:$D$508,E504))</f>
        <v/>
      </c>
      <c r="K504" s="23" t="str">
        <f aca="false">IF(B504="","",SUMIFS($F$9:F504,$D$9:D504,D504,$E$9:E504,E504))</f>
        <v/>
      </c>
      <c r="L504" s="24" t="str">
        <f aca="false">IF(OR(B504="",I504=""),"",IF(I504=0,"",G504/I504-1))</f>
        <v/>
      </c>
      <c r="M504" s="10" t="str">
        <f aca="false">IF(B504="","",IF(COUNTIFS($A$9:A504,A504,$B$9:B504,B504)&gt;1,"Hold: duplicate invoice",IF(I504="","Hold: no PO line",IF(J504=0,"Hold: no GRN",IF(K504&gt;J504*(1+Settings!$C$5)+0.0001,"Hold: billed qty above GRN",IF(L504&gt;Settings!$C$6+0.000001,"Hold: rate above PO",IF(L504&lt;-0.000001,"Clear to pay (rate below PO)","Clear to pay")))))))</f>
        <v/>
      </c>
    </row>
    <row r="505" customFormat="false" ht="15" hidden="false" customHeight="false" outlineLevel="0" collapsed="false">
      <c r="A505" s="8"/>
      <c r="B505" s="8"/>
      <c r="C505" s="21"/>
      <c r="D505" s="8"/>
      <c r="E505" s="8"/>
      <c r="F505" s="19"/>
      <c r="G505" s="19"/>
      <c r="H505" s="20" t="str">
        <f aca="false">IF(B505="","",F505*G505)</f>
        <v/>
      </c>
      <c r="I505" s="22" t="str">
        <f aca="false">IF(B505="","",IF(COUNTIFS(PO!$A$9:$A$508,D505,PO!$B$9:$B$508,E505)=0,"",SUMIFS(PO!$E$9:$E$508,PO!$A$9:$A$508,D505,PO!$B$9:$B$508,E505)/COUNTIFS(PO!$A$9:$A$508,D505,PO!$B$9:$B$508,E505)))</f>
        <v/>
      </c>
      <c r="J505" s="22" t="str">
        <f aca="false">IF(B505="","",SUMIFS(GRN!$E$9:$E$508,GRN!$C$9:$C$508,D505,GRN!$D$9:$D$508,E505))</f>
        <v/>
      </c>
      <c r="K505" s="23" t="str">
        <f aca="false">IF(B505="","",SUMIFS($F$9:F505,$D$9:D505,D505,$E$9:E505,E505))</f>
        <v/>
      </c>
      <c r="L505" s="24" t="str">
        <f aca="false">IF(OR(B505="",I505=""),"",IF(I505=0,"",G505/I505-1))</f>
        <v/>
      </c>
      <c r="M505" s="10" t="str">
        <f aca="false">IF(B505="","",IF(COUNTIFS($A$9:A505,A505,$B$9:B505,B505)&gt;1,"Hold: duplicate invoice",IF(I505="","Hold: no PO line",IF(J505=0,"Hold: no GRN",IF(K505&gt;J505*(1+Settings!$C$5)+0.0001,"Hold: billed qty above GRN",IF(L505&gt;Settings!$C$6+0.000001,"Hold: rate above PO",IF(L505&lt;-0.000001,"Clear to pay (rate below PO)","Clear to pay")))))))</f>
        <v/>
      </c>
    </row>
    <row r="506" customFormat="false" ht="15" hidden="false" customHeight="false" outlineLevel="0" collapsed="false">
      <c r="A506" s="8"/>
      <c r="B506" s="8"/>
      <c r="C506" s="21"/>
      <c r="D506" s="8"/>
      <c r="E506" s="8"/>
      <c r="F506" s="19"/>
      <c r="G506" s="19"/>
      <c r="H506" s="20" t="str">
        <f aca="false">IF(B506="","",F506*G506)</f>
        <v/>
      </c>
      <c r="I506" s="22" t="str">
        <f aca="false">IF(B506="","",IF(COUNTIFS(PO!$A$9:$A$508,D506,PO!$B$9:$B$508,E506)=0,"",SUMIFS(PO!$E$9:$E$508,PO!$A$9:$A$508,D506,PO!$B$9:$B$508,E506)/COUNTIFS(PO!$A$9:$A$508,D506,PO!$B$9:$B$508,E506)))</f>
        <v/>
      </c>
      <c r="J506" s="22" t="str">
        <f aca="false">IF(B506="","",SUMIFS(GRN!$E$9:$E$508,GRN!$C$9:$C$508,D506,GRN!$D$9:$D$508,E506))</f>
        <v/>
      </c>
      <c r="K506" s="23" t="str">
        <f aca="false">IF(B506="","",SUMIFS($F$9:F506,$D$9:D506,D506,$E$9:E506,E506))</f>
        <v/>
      </c>
      <c r="L506" s="24" t="str">
        <f aca="false">IF(OR(B506="",I506=""),"",IF(I506=0,"",G506/I506-1))</f>
        <v/>
      </c>
      <c r="M506" s="10" t="str">
        <f aca="false">IF(B506="","",IF(COUNTIFS($A$9:A506,A506,$B$9:B506,B506)&gt;1,"Hold: duplicate invoice",IF(I506="","Hold: no PO line",IF(J506=0,"Hold: no GRN",IF(K506&gt;J506*(1+Settings!$C$5)+0.0001,"Hold: billed qty above GRN",IF(L506&gt;Settings!$C$6+0.000001,"Hold: rate above PO",IF(L506&lt;-0.000001,"Clear to pay (rate below PO)","Clear to pay")))))))</f>
        <v/>
      </c>
    </row>
    <row r="507" customFormat="false" ht="15" hidden="false" customHeight="false" outlineLevel="0" collapsed="false">
      <c r="A507" s="8"/>
      <c r="B507" s="8"/>
      <c r="C507" s="21"/>
      <c r="D507" s="8"/>
      <c r="E507" s="8"/>
      <c r="F507" s="19"/>
      <c r="G507" s="19"/>
      <c r="H507" s="20" t="str">
        <f aca="false">IF(B507="","",F507*G507)</f>
        <v/>
      </c>
      <c r="I507" s="22" t="str">
        <f aca="false">IF(B507="","",IF(COUNTIFS(PO!$A$9:$A$508,D507,PO!$B$9:$B$508,E507)=0,"",SUMIFS(PO!$E$9:$E$508,PO!$A$9:$A$508,D507,PO!$B$9:$B$508,E507)/COUNTIFS(PO!$A$9:$A$508,D507,PO!$B$9:$B$508,E507)))</f>
        <v/>
      </c>
      <c r="J507" s="22" t="str">
        <f aca="false">IF(B507="","",SUMIFS(GRN!$E$9:$E$508,GRN!$C$9:$C$508,D507,GRN!$D$9:$D$508,E507))</f>
        <v/>
      </c>
      <c r="K507" s="23" t="str">
        <f aca="false">IF(B507="","",SUMIFS($F$9:F507,$D$9:D507,D507,$E$9:E507,E507))</f>
        <v/>
      </c>
      <c r="L507" s="24" t="str">
        <f aca="false">IF(OR(B507="",I507=""),"",IF(I507=0,"",G507/I507-1))</f>
        <v/>
      </c>
      <c r="M507" s="10" t="str">
        <f aca="false">IF(B507="","",IF(COUNTIFS($A$9:A507,A507,$B$9:B507,B507)&gt;1,"Hold: duplicate invoice",IF(I507="","Hold: no PO line",IF(J507=0,"Hold: no GRN",IF(K507&gt;J507*(1+Settings!$C$5)+0.0001,"Hold: billed qty above GRN",IF(L507&gt;Settings!$C$6+0.000001,"Hold: rate above PO",IF(L507&lt;-0.000001,"Clear to pay (rate below PO)","Clear to pay")))))))</f>
        <v/>
      </c>
    </row>
    <row r="508" customFormat="false" ht="15" hidden="false" customHeight="false" outlineLevel="0" collapsed="false">
      <c r="A508" s="8"/>
      <c r="B508" s="8"/>
      <c r="C508" s="21"/>
      <c r="D508" s="8"/>
      <c r="E508" s="8"/>
      <c r="F508" s="19"/>
      <c r="G508" s="19"/>
      <c r="H508" s="20" t="str">
        <f aca="false">IF(B508="","",F508*G508)</f>
        <v/>
      </c>
      <c r="I508" s="22" t="str">
        <f aca="false">IF(B508="","",IF(COUNTIFS(PO!$A$9:$A$508,D508,PO!$B$9:$B$508,E508)=0,"",SUMIFS(PO!$E$9:$E$508,PO!$A$9:$A$508,D508,PO!$B$9:$B$508,E508)/COUNTIFS(PO!$A$9:$A$508,D508,PO!$B$9:$B$508,E508)))</f>
        <v/>
      </c>
      <c r="J508" s="22" t="str">
        <f aca="false">IF(B508="","",SUMIFS(GRN!$E$9:$E$508,GRN!$C$9:$C$508,D508,GRN!$D$9:$D$508,E508))</f>
        <v/>
      </c>
      <c r="K508" s="23" t="str">
        <f aca="false">IF(B508="","",SUMIFS($F$9:F508,$D$9:D508,D508,$E$9:E508,E508))</f>
        <v/>
      </c>
      <c r="L508" s="24" t="str">
        <f aca="false">IF(OR(B508="",I508=""),"",IF(I508=0,"",G508/I508-1))</f>
        <v/>
      </c>
      <c r="M508" s="10" t="str">
        <f aca="false">IF(B508="","",IF(COUNTIFS($A$9:A508,A508,$B$9:B508,B508)&gt;1,"Hold: duplicate invoice",IF(I508="","Hold: no PO line",IF(J508=0,"Hold: no GRN",IF(K508&gt;J508*(1+Settings!$C$5)+0.0001,"Hold: billed qty above GRN",IF(L508&gt;Settings!$C$6+0.000001,"Hold: rate above PO",IF(L508&lt;-0.000001,"Clear to pay (rate below PO)","Clear to pay")))))))</f>
        <v/>
      </c>
    </row>
  </sheetData>
  <conditionalFormatting sqref="M9:M508">
    <cfRule type="expression" priority="2" aboveAverage="0" equalAverage="0" bottom="0" percent="0" rank="0" text="" dxfId="0">
      <formula>LEFT(M9,4)="Hold"</formula>
    </cfRule>
    <cfRule type="expression" priority="3" aboveAverage="0" equalAverage="0" bottom="0" percent="0" rank="0" text="" dxfId="1">
      <formula>LEFT(M9,5)="Clear"</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0"/>
    <col collapsed="false" customWidth="true" hidden="false" outlineLevel="0" max="3" min="3" style="0" width="16"/>
  </cols>
  <sheetData>
    <row r="1" customFormat="false" ht="17.35" hidden="false" customHeight="false" outlineLevel="0" collapsed="false">
      <c r="A1" s="15" t="s">
        <v>105</v>
      </c>
    </row>
    <row r="2" customFormat="false" ht="15" hidden="false" customHeight="false" outlineLevel="0" collapsed="false">
      <c r="A2" s="16" t="s">
        <v>46</v>
      </c>
    </row>
    <row r="5" customFormat="false" ht="30" hidden="false" customHeight="true" outlineLevel="0" collapsed="false">
      <c r="A5" s="18" t="s">
        <v>89</v>
      </c>
      <c r="B5" s="18" t="s">
        <v>106</v>
      </c>
      <c r="C5" s="18" t="s">
        <v>107</v>
      </c>
    </row>
    <row r="6" customFormat="false" ht="15" hidden="false" customHeight="false" outlineLevel="0" collapsed="false">
      <c r="A6" s="9" t="s">
        <v>108</v>
      </c>
      <c r="B6" s="25" t="n">
        <f aca="false">COUNTIF(Invoices!M9:M508,A6)</f>
        <v>3</v>
      </c>
      <c r="C6" s="20" t="n">
        <f aca="false">SUMIFS(Invoices!H9:H508,Invoices!M9:M508,A6)</f>
        <v>230000</v>
      </c>
    </row>
    <row r="7" customFormat="false" ht="15" hidden="false" customHeight="false" outlineLevel="0" collapsed="false">
      <c r="A7" s="9" t="s">
        <v>109</v>
      </c>
      <c r="B7" s="25" t="n">
        <f aca="false">COUNTIF(Invoices!M9:M508,A7)</f>
        <v>0</v>
      </c>
      <c r="C7" s="20" t="n">
        <f aca="false">SUMIFS(Invoices!H9:H508,Invoices!M9:M508,A7)</f>
        <v>0</v>
      </c>
    </row>
    <row r="8" customFormat="false" ht="15" hidden="false" customHeight="false" outlineLevel="0" collapsed="false">
      <c r="A8" s="9" t="s">
        <v>110</v>
      </c>
      <c r="B8" s="25" t="n">
        <f aca="false">COUNTIF(Invoices!M9:M508,A8)</f>
        <v>1</v>
      </c>
      <c r="C8" s="20" t="n">
        <f aca="false">SUMIFS(Invoices!H9:H508,Invoices!M9:M508,A8)</f>
        <v>95000</v>
      </c>
    </row>
    <row r="9" customFormat="false" ht="15" hidden="false" customHeight="false" outlineLevel="0" collapsed="false">
      <c r="A9" s="9" t="s">
        <v>111</v>
      </c>
      <c r="B9" s="25" t="n">
        <f aca="false">COUNTIF(Invoices!M9:M508,A9)</f>
        <v>1</v>
      </c>
      <c r="C9" s="20" t="n">
        <f aca="false">SUMIFS(Invoices!H9:H508,Invoices!M9:M508,A9)</f>
        <v>9000</v>
      </c>
    </row>
    <row r="10" customFormat="false" ht="15" hidden="false" customHeight="false" outlineLevel="0" collapsed="false">
      <c r="A10" s="9" t="s">
        <v>112</v>
      </c>
      <c r="B10" s="25" t="n">
        <f aca="false">COUNTIF(Invoices!M9:M508,A10)</f>
        <v>1</v>
      </c>
      <c r="C10" s="20" t="n">
        <f aca="false">SUMIFS(Invoices!H9:H508,Invoices!M9:M508,A10)</f>
        <v>260000</v>
      </c>
    </row>
    <row r="11" customFormat="false" ht="15" hidden="false" customHeight="false" outlineLevel="0" collapsed="false">
      <c r="A11" s="9" t="s">
        <v>113</v>
      </c>
      <c r="B11" s="25" t="n">
        <f aca="false">COUNTIF(Invoices!M9:M508,A11)</f>
        <v>1</v>
      </c>
      <c r="C11" s="20" t="n">
        <f aca="false">SUMIFS(Invoices!H9:H508,Invoices!M9:M508,A11)</f>
        <v>620000</v>
      </c>
    </row>
    <row r="12" customFormat="false" ht="15" hidden="false" customHeight="false" outlineLevel="0" collapsed="false">
      <c r="A12" s="9" t="s">
        <v>114</v>
      </c>
      <c r="B12" s="25" t="n">
        <f aca="false">COUNTIF(Invoices!M9:M508,A12)</f>
        <v>1</v>
      </c>
      <c r="C12" s="20" t="n">
        <f aca="false">SUMIFS(Invoices!H9:H508,Invoices!M9:M508,A12)</f>
        <v>126000</v>
      </c>
    </row>
    <row r="13" customFormat="false" ht="15" hidden="false" customHeight="false" outlineLevel="0" collapsed="false">
      <c r="A13" s="14" t="s">
        <v>115</v>
      </c>
      <c r="B13" s="26" t="n">
        <f aca="false">SUM(B6:B12)</f>
        <v>8</v>
      </c>
      <c r="C13" s="27" t="n">
        <f aca="false">SUM(C6:C12)</f>
        <v>1340000</v>
      </c>
    </row>
    <row r="15" customFormat="false" ht="15" hidden="false" customHeight="false" outlineLevel="0" collapsed="false">
      <c r="A15" s="14" t="s">
        <v>116</v>
      </c>
      <c r="C15" s="27" t="n">
        <f aca="false">C6+C7</f>
        <v>230000</v>
      </c>
    </row>
    <row r="16" customFormat="false" ht="15" hidden="false" customHeight="false" outlineLevel="0" collapsed="false">
      <c r="A16" s="14" t="s">
        <v>117</v>
      </c>
      <c r="C16" s="27" t="n">
        <f aca="false">SUM(C8:C12)</f>
        <v>1110000</v>
      </c>
    </row>
    <row r="18" customFormat="false" ht="15" hidden="false" customHeight="false" outlineLevel="0" collapsed="false">
      <c r="A18" s="4" t="s">
        <v>118</v>
      </c>
    </row>
    <row r="19" customFormat="false" ht="15" hidden="false" customHeight="false" outlineLevel="0" collapsed="false">
      <c r="A19" s="10" t="s">
        <v>119</v>
      </c>
      <c r="C19" s="28" t="str">
        <f aca="false">IF(B13=COUNTA(Invoices!B9:B508),"OK","CHECK")</f>
        <v>OK</v>
      </c>
    </row>
    <row r="20" customFormat="false" ht="15" hidden="false" customHeight="false" outlineLevel="0" collapsed="false">
      <c r="A20" s="10" t="s">
        <v>120</v>
      </c>
      <c r="C20" s="28" t="str">
        <f aca="false">IF(ABS(C13-SUM(Invoices!H9:H508))&lt;0.5,"OK","CHECK")</f>
        <v>OK</v>
      </c>
    </row>
    <row r="21" customFormat="false" ht="15" hidden="false" customHeight="false" outlineLevel="0" collapsed="false">
      <c r="A21" s="10" t="s">
        <v>121</v>
      </c>
      <c r="C21" s="28" t="str">
        <f aca="false">IF(B8=0,"OK","CHECK")</f>
        <v>CHECK</v>
      </c>
    </row>
    <row r="22" customFormat="false" ht="15" hidden="false" customHeight="false" outlineLevel="0" collapsed="false">
      <c r="A22" s="10" t="s">
        <v>122</v>
      </c>
      <c r="C22" s="28" t="str">
        <f aca="false">IF(SUM(B8:B12)=0,"OK","CHECK")</f>
        <v>CHECK</v>
      </c>
    </row>
  </sheetData>
  <conditionalFormatting sqref="C19:C22">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2026-10-25T22:48:16Z</dcterms:created>
  <dc:creator>sachinnagpal.in</dc:creator>
  <dc:description/>
  <dc:language>en-US</dc:language>
  <cp:lastModifiedBy/>
  <dcterms:modified xsi:type="dcterms:W3CDTF">2026-10-25T22:48:17Z</dcterms:modified>
  <cp:revision>0</cp:revision>
  <dc:subject/>
  <dc:title>R-Three-Way-Match.xlsx</dc:title>
</cp:coreProperties>
</file>

<file path=docProps/custom.xml><?xml version="1.0" encoding="utf-8"?>
<Properties xmlns="http://schemas.openxmlformats.org/officeDocument/2006/custom-properties" xmlns:vt="http://schemas.openxmlformats.org/officeDocument/2006/docPropsVTypes"/>
</file>