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Settings" sheetId="2" state="visible" r:id="rId4"/>
    <sheet name="Checklist" sheetId="3" state="visible" r:id="rId5"/>
    <sheet name="Dashboard"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<sst xmlns="http://schemas.openxmlformats.org/spreadsheetml/2006/main" count="255" uniqueCount="119">
  <si>
    <t xml:space="preserve">Template K: Month-End Close Checklist</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</si>
  <si>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</si>
  <si>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</si>
  <si>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</si>
  <si>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A ready-made month-end close calendar for a finance team, with tasks typical of an infrastructure / toll road company and an InvIT group. Each task has an owner, a reviewer and a working day (for example WD+2 = second working day after month-end). The template turns working days into real dates (skipping weekends and your holiday list), tracks status, flags overdue items and shows progress by area.</t>
  </si>
  <si>
    <t xml:space="preserve">How to use it (step by step)</t>
  </si>
  <si>
    <t xml:space="preserve">Step 1</t>
  </si>
  <si>
    <t xml:space="preserve">Go to 'Settings'. Type the month-end date you are closing (for example 30-Sep-2026) and the 'as of' date (today's date when you update the file). Type your holidays in the list.</t>
  </si>
  <si>
    <t xml:space="preserve">Step 2</t>
  </si>
  <si>
    <t xml:space="preserve">Go to 'Checklist'. Review the sample tasks. Change, delete or add tasks; for each one choose the area, type the owner and reviewer, and the working day: 0 = last working day of the month, 1 = first working day after month-end, -1 = one working day before, and so on.</t>
  </si>
  <si>
    <t xml:space="preserve">Step 3</t>
  </si>
  <si>
    <t xml:space="preserve">As work progresses, change 'Status' (Not started, In progress, Done, Not applicable) and type the completion date.</t>
  </si>
  <si>
    <t xml:space="preserve">Step 4</t>
  </si>
  <si>
    <t xml:space="preserve">Overdue tasks and tasks done late are highlighted. The 'Dashboard' tab shows % complete by area and overall.</t>
  </si>
  <si>
    <t xml:space="preserve">Step 5</t>
  </si>
  <si>
    <t xml:space="preserve">Save a copy for each month (for example Close-Sep-2026.xlsx) to keep an audit trail.</t>
  </si>
  <si>
    <t xml:space="preserve">Tabs in this file</t>
  </si>
  <si>
    <t xml:space="preserve">Settings</t>
  </si>
  <si>
    <t xml:space="preserve">Month-end date, as-of date and holidays.</t>
  </si>
  <si>
    <t xml:space="preserve">Checklist</t>
  </si>
  <si>
    <t xml:space="preserve">Tasks with area, owner, reviewer, working day, due date, status and flags.</t>
  </si>
  <si>
    <t xml:space="preserve">Dashboard</t>
  </si>
  <si>
    <t xml:space="preserve">Progress by area and overall.</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</si>
  <si>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</si>
  <si>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</si>
  <si>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</si>
  <si>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</si>
  <si>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</si>
  <si>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</si>
  <si>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</si>
  <si>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</si>
  <si>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</si>
  <si>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Due date for working day N (N of 1 or more) = WORKDAY(month-end, N, holidays). For N of 0 or less it counts back from the last working day of the month.</t>
  </si>
  <si>
    <t xml:space="preserve">Weekends are Saturday and Sunday. If your office works Saturdays, replace WORKDAY with WORKDAY.INTL in the 'Due date' column.</t>
  </si>
  <si>
    <t xml:space="preserve">Overdue = not Done / Not applicable and the 'as of' date is after the due date. The file uses an 'as of' date that you type rather than TODAY(), so it does not change every time it is opened and saved copies stay as they were.</t>
  </si>
  <si>
    <t xml:space="preserve">Capacity: 150 tasks and 40 holidays.</t>
  </si>
  <si>
    <t xml:space="preserve">Version</t>
  </si>
  <si>
    <t xml:space="preserve">v1.0, October 2026. Works in Excel 2010 or later, Excel for Microsoft 365, LibreOffice and Google Sheets. Amounts in Indian Rupees (₹).</t>
  </si>
  <si>
    <t xml:space="preserve">For computation and reconciliation assistance only; not a substitute for formal statutory audit or legal tax advice.</t>
  </si>
  <si>
    <t xml:space="preserve">Month-end being closed</t>
  </si>
  <si>
    <t xml:space="preserve">As-of date (today)</t>
  </si>
  <si>
    <t xml:space="preserve">Last working day of the month</t>
  </si>
  <si>
    <t xml:space="preserve">Holidays</t>
  </si>
  <si>
    <t xml:space="preserve">Sample holidays only. Use your company's holiday list.</t>
  </si>
  <si>
    <t xml:space="preserve">Month-End Close Checklist</t>
  </si>
  <si>
    <t xml:space="preserve">Sample tasks are illustrative. Owners are placeholders.</t>
  </si>
  <si>
    <t xml:space="preserve">Closing month</t>
  </si>
  <si>
    <t xml:space="preserve">As of</t>
  </si>
  <si>
    <t xml:space="preserve">No.</t>
  </si>
  <si>
    <t xml:space="preserve">Area</t>
  </si>
  <si>
    <t xml:space="preserve">Task</t>
  </si>
  <si>
    <t xml:space="preserve">Owner</t>
  </si>
  <si>
    <t xml:space="preserve">Reviewer</t>
  </si>
  <si>
    <t xml:space="preserve">Working day</t>
  </si>
  <si>
    <t xml:space="preserve">Due date</t>
  </si>
  <si>
    <t xml:space="preserve">Status</t>
  </si>
  <si>
    <t xml:space="preserve">Completed on</t>
  </si>
  <si>
    <t xml:space="preserve">Days late</t>
  </si>
  <si>
    <t xml:space="preserve">Flag</t>
  </si>
  <si>
    <t xml:space="preserve">Notes</t>
  </si>
  <si>
    <t xml:space="preserve">Cash &amp; bank</t>
  </si>
  <si>
    <t xml:space="preserve">Bank reconciliation for all accounts</t>
  </si>
  <si>
    <t xml:space="preserve">Accountant 1</t>
  </si>
  <si>
    <t xml:space="preserve">Finance manager</t>
  </si>
  <si>
    <t xml:space="preserve">Done</t>
  </si>
  <si>
    <t xml:space="preserve">Toll cash deposit vs daily collection reconciliation</t>
  </si>
  <si>
    <t xml:space="preserve">Accountant 2</t>
  </si>
  <si>
    <t xml:space="preserve">FASTag / electronic toll settlement reconciliation</t>
  </si>
  <si>
    <t xml:space="preserve">Accountant 3</t>
  </si>
  <si>
    <t xml:space="preserve">Fixed deposit and treasury interest accrual</t>
  </si>
  <si>
    <t xml:space="preserve">Accountant 4</t>
  </si>
  <si>
    <t xml:space="preserve">Revenue</t>
  </si>
  <si>
    <t xml:space="preserve">Toll revenue cut-off and booking (plaza-wise)</t>
  </si>
  <si>
    <t xml:space="preserve">Exempt and discounted traffic review</t>
  </si>
  <si>
    <t xml:space="preserve">Other income (advertising, wayside, rentals) invoicing</t>
  </si>
  <si>
    <t xml:space="preserve">Annuity / O&amp;M receivable booking (HAM SPVs)</t>
  </si>
  <si>
    <t xml:space="preserve">Payables &amp; accruals</t>
  </si>
  <si>
    <t xml:space="preserve">Month-end provisions for unbilled services</t>
  </si>
  <si>
    <t xml:space="preserve">Reverse last month's provisions</t>
  </si>
  <si>
    <t xml:space="preserve">Prepaid expenses amortisation</t>
  </si>
  <si>
    <t xml:space="preserve">Vendor ledger scrutiny and debit balances</t>
  </si>
  <si>
    <t xml:space="preserve">O&amp;M contractor bill certification</t>
  </si>
  <si>
    <t xml:space="preserve">Fixed assets</t>
  </si>
  <si>
    <t xml:space="preserve">Capitalise completed work (CWIP to assets)</t>
  </si>
  <si>
    <t xml:space="preserve">Depreciation / amortisation run (books)</t>
  </si>
  <si>
    <t xml:space="preserve">Major maintenance provision / MMRA review</t>
  </si>
  <si>
    <t xml:space="preserve">In progress</t>
  </si>
  <si>
    <t xml:space="preserve">Ind AS adjustments</t>
  </si>
  <si>
    <t xml:space="preserve">Ind AS 116 lease entries (interest, ROU depreciation)</t>
  </si>
  <si>
    <t xml:space="preserve">Ind AS 109 ECL review on receivables</t>
  </si>
  <si>
    <t xml:space="preserve">Effective interest rate (EIR) on borrowings</t>
  </si>
  <si>
    <t xml:space="preserve">Deferred tax workings (quarter-end)</t>
  </si>
  <si>
    <t xml:space="preserve">Tax &amp; statutory</t>
  </si>
  <si>
    <t xml:space="preserve">TDS deduction review and payment</t>
  </si>
  <si>
    <t xml:space="preserve">GST output and input reconciliation (GSTR-2B vs books)</t>
  </si>
  <si>
    <t xml:space="preserve">Not started</t>
  </si>
  <si>
    <t xml:space="preserve">GSTR-1 / GSTR-3B filing support</t>
  </si>
  <si>
    <t xml:space="preserve">Advance tax workings (instalment months)</t>
  </si>
  <si>
    <t xml:space="preserve">Intercompany &amp; InvIT</t>
  </si>
  <si>
    <t xml:space="preserve">Interest on InvIT loans to SPVs: accrual and confirmation</t>
  </si>
  <si>
    <t xml:space="preserve">Intercompany balance confirmation (SPV / InvIT / HoldCo)</t>
  </si>
  <si>
    <t xml:space="preserve">Investment manager / project manager fee accrual</t>
  </si>
  <si>
    <t xml:space="preserve">NDCF working (quarter-end)</t>
  </si>
  <si>
    <t xml:space="preserve">Reporting</t>
  </si>
  <si>
    <t xml:space="preserve">Trial balance review and flux analysis</t>
  </si>
  <si>
    <t xml:space="preserve">Budget vs actual and commentary</t>
  </si>
  <si>
    <t xml:space="preserve">DSCR / covenant computation for lenders</t>
  </si>
  <si>
    <t xml:space="preserve">MIS pack to management</t>
  </si>
  <si>
    <t xml:space="preserve">Close sign-off by finance head</t>
  </si>
  <si>
    <t xml:space="preserve">Close Progress</t>
  </si>
  <si>
    <t xml:space="preserve">Tasks</t>
  </si>
  <si>
    <t xml:space="preserve">Not applicable</t>
  </si>
  <si>
    <t xml:space="preserve">Overdue</t>
  </si>
  <si>
    <t xml:space="preserve">% complete</t>
  </si>
  <si>
    <t xml:space="preserve">TOTAL</t>
  </si>
  <si>
    <t xml:space="preserve">Checks</t>
  </si>
  <si>
    <t xml:space="preserve">Every task has an area from this list</t>
  </si>
  <si>
    <t xml:space="preserve">Every task has a status</t>
  </si>
  <si>
    <t xml:space="preserve">Every Done task has a completion date</t>
  </si>
</sst>
</file>

<file path=xl/styles.xml><?xml version="1.0" encoding="utf-8"?>
<styleSheet xmlns="http://schemas.openxmlformats.org/spreadsheetml/2006/main">
  <numFmts count="6">
    <numFmt numFmtId="164" formatCode="General"/>
    <numFmt numFmtId="165" formatCode="dd\-mmm\-yyyy"/>
    <numFmt numFmtId="166" formatCode="mmm\-yy"/>
    <numFmt numFmtId="167" formatCode="0"/>
    <numFmt numFmtId="168" formatCode="0;\-0;0"/>
    <numFmt numFmtId="169" formatCode="0.0%;\(0.0%\);\-"/>
  </numFmts>
  <fonts count="15">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6" fontId="11" fillId="0" borderId="1" xfId="0" applyFont="true" applyBorder="true" applyAlignment="false" applyProtection="false">
      <alignment horizontal="general" vertical="bottom" textRotation="0" wrapText="false" indent="0" shrinkToFit="false"/>
      <protection locked="true" hidden="false"/>
    </xf>
    <xf numFmtId="165" fontId="11" fillId="0" borderId="1" xfId="0" applyFont="true" applyBorder="tru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xf numFmtId="168" fontId="10" fillId="3" borderId="1" xfId="0" applyFont="true" applyBorder="true" applyAlignment="false" applyProtection="false">
      <alignment horizontal="general" vertical="bottom" textRotation="0" wrapText="false" indent="0" shrinkToFit="false"/>
      <protection locked="true" hidden="false"/>
    </xf>
    <xf numFmtId="169" fontId="8" fillId="0" borderId="1" xfId="0" applyFont="true" applyBorder="true" applyAlignment="false" applyProtection="false">
      <alignment horizontal="general" vertical="bottom" textRotation="0" wrapText="false" indent="0" shrinkToFit="false"/>
      <protection locked="true" hidden="false"/>
    </xf>
    <xf numFmtId="164" fontId="9" fillId="6" borderId="1" xfId="0" applyFont="true" applyBorder="true" applyAlignment="false" applyProtection="false">
      <alignment horizontal="general" vertical="bottom" textRotation="0" wrapText="false" indent="0" shrinkToFit="false"/>
      <protection locked="true" hidden="false"/>
    </xf>
    <xf numFmtId="167" fontId="9" fillId="6" borderId="1" xfId="0" applyFont="true" applyBorder="true" applyAlignment="false" applyProtection="false">
      <alignment horizontal="general" vertical="bottom" textRotation="0" wrapText="false" indent="0" shrinkToFit="false"/>
      <protection locked="true" hidden="false"/>
    </xf>
    <xf numFmtId="169" fontId="9" fillId="6"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ont>
        <name val="Arial"/>
        <charset val="1"/>
        <family val="0"/>
        <b val="1"/>
        <color rgb="FF9C0006"/>
      </font>
      <fill>
        <patternFill>
          <bgColor rgb="FFFFC7CE"/>
        </patternFill>
      </fill>
    </dxf>
    <dxf>
      <fill>
        <patternFill>
          <bgColor rgb="FFFFEB9C"/>
        </patternFill>
      </fill>
    </dxf>
    <dxf>
      <fill>
        <patternFill>
          <bgColor rgb="FFC6EF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E2EFDA"/>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FCE4D6"/>
      <rgbColor rgb="FFC6EFCE"/>
      <rgbColor rgb="FFFFEB9C"/>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3"/>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60" hidden="false" customHeight="true" outlineLevel="0" collapsed="false">
      <c r="B7" s="5" t="s">
        <v>4</v>
      </c>
      <c r="C7" s="5"/>
    </row>
    <row r="9" customFormat="false" ht="15" hidden="false" customHeight="false" outlineLevel="0" collapsed="false">
      <c r="B9" s="4" t="s">
        <v>5</v>
      </c>
    </row>
    <row r="10" customFormat="false" ht="30" hidden="false" customHeight="true" outlineLevel="0" collapsed="false">
      <c r="B10" s="6" t="s">
        <v>6</v>
      </c>
      <c r="C10" s="7" t="s">
        <v>7</v>
      </c>
    </row>
    <row r="11" customFormat="false" ht="45" hidden="false" customHeight="true" outlineLevel="0" collapsed="false">
      <c r="B11" s="6" t="s">
        <v>8</v>
      </c>
      <c r="C11" s="7" t="s">
        <v>9</v>
      </c>
    </row>
    <row r="12" customFormat="false" ht="30" hidden="false" customHeight="true" outlineLevel="0" collapsed="false">
      <c r="B12" s="6" t="s">
        <v>10</v>
      </c>
      <c r="C12" s="7" t="s">
        <v>11</v>
      </c>
    </row>
    <row r="13" customFormat="false" ht="30" hidden="false" customHeight="true" outlineLevel="0" collapsed="false">
      <c r="B13" s="6" t="s">
        <v>12</v>
      </c>
      <c r="C13" s="7" t="s">
        <v>13</v>
      </c>
    </row>
    <row r="14" customFormat="false" ht="15" hidden="false" customHeight="true" outlineLevel="0" collapsed="false">
      <c r="B14" s="6" t="s">
        <v>14</v>
      </c>
      <c r="C14" s="7" t="s">
        <v>15</v>
      </c>
    </row>
    <row r="16" customFormat="false" ht="15" hidden="false" customHeight="false" outlineLevel="0" collapsed="false">
      <c r="B16" s="4" t="s">
        <v>16</v>
      </c>
    </row>
    <row r="17" customFormat="false" ht="15" hidden="false" customHeight="true" outlineLevel="0" collapsed="false">
      <c r="B17" s="6" t="s">
        <v>17</v>
      </c>
      <c r="C17" s="7" t="s">
        <v>18</v>
      </c>
    </row>
    <row r="18" customFormat="false" ht="15" hidden="false" customHeight="true" outlineLevel="0" collapsed="false">
      <c r="B18" s="6" t="s">
        <v>19</v>
      </c>
      <c r="C18" s="7" t="s">
        <v>20</v>
      </c>
    </row>
    <row r="19" customFormat="false" ht="15" hidden="false" customHeight="true" outlineLevel="0" collapsed="false">
      <c r="B19" s="6" t="s">
        <v>21</v>
      </c>
      <c r="C19" s="7" t="s">
        <v>22</v>
      </c>
    </row>
    <row r="21" customFormat="false" ht="15" hidden="false" customHeight="false" outlineLevel="0" collapsed="false">
      <c r="B21" s="4" t="s">
        <v>23</v>
      </c>
    </row>
    <row r="22" customFormat="false" ht="15" hidden="false" customHeight="false" outlineLevel="0" collapsed="false">
      <c r="B22" s="8" t="s">
        <v>24</v>
      </c>
      <c r="C22" s="9" t="s">
        <v>25</v>
      </c>
    </row>
    <row r="23" customFormat="false" ht="15" hidden="false" customHeight="false" outlineLevel="0" collapsed="false">
      <c r="B23" s="10" t="s">
        <v>24</v>
      </c>
      <c r="C23" s="9" t="s">
        <v>26</v>
      </c>
    </row>
    <row r="24" customFormat="false" ht="15" hidden="false" customHeight="false" outlineLevel="0" collapsed="false">
      <c r="B24" s="11" t="s">
        <v>24</v>
      </c>
      <c r="C24" s="9" t="s">
        <v>27</v>
      </c>
    </row>
    <row r="25" customFormat="false" ht="15" hidden="false" customHeight="false" outlineLevel="0" collapsed="false">
      <c r="B25" s="12" t="s">
        <v>28</v>
      </c>
      <c r="C25" s="9" t="s">
        <v>29</v>
      </c>
    </row>
    <row r="27" customFormat="false" ht="15" hidden="false" customHeight="false" outlineLevel="0" collapsed="false">
      <c r="B27" s="4" t="s">
        <v>30</v>
      </c>
    </row>
    <row r="28" customFormat="false" ht="30" hidden="false" customHeight="true" outlineLevel="0" collapsed="false">
      <c r="B28" s="13" t="s">
        <v>31</v>
      </c>
      <c r="C28" s="7" t="s">
        <v>32</v>
      </c>
    </row>
    <row r="29" customFormat="false" ht="30" hidden="false" customHeight="true" outlineLevel="0" collapsed="false">
      <c r="B29" s="13" t="s">
        <v>31</v>
      </c>
      <c r="C29" s="7" t="s">
        <v>33</v>
      </c>
    </row>
    <row r="30" customFormat="false" ht="45" hidden="false" customHeight="true" outlineLevel="0" collapsed="false">
      <c r="B30" s="13" t="s">
        <v>31</v>
      </c>
      <c r="C30" s="7" t="s">
        <v>34</v>
      </c>
    </row>
    <row r="31" customFormat="false" ht="15" hidden="false" customHeight="true" outlineLevel="0" collapsed="false">
      <c r="B31" s="13" t="s">
        <v>31</v>
      </c>
      <c r="C31" s="7" t="s">
        <v>35</v>
      </c>
    </row>
    <row r="33" customFormat="false" ht="15" hidden="false" customHeight="false" outlineLevel="0" collapsed="false">
      <c r="B33" s="14" t="s">
        <v>36</v>
      </c>
      <c r="C33" s="9" t="s">
        <v>37</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5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2"/>
    <col collapsed="false" customWidth="true" hidden="false" outlineLevel="0" max="2" min="2" style="0" width="14"/>
    <col collapsed="false" customWidth="true" hidden="false" outlineLevel="0" max="3" min="3" style="0" width="16"/>
  </cols>
  <sheetData>
    <row r="1" customFormat="false" ht="17.35" hidden="false" customHeight="false" outlineLevel="0" collapsed="false">
      <c r="A1" s="15" t="s">
        <v>17</v>
      </c>
    </row>
    <row r="2" customFormat="false" ht="15" hidden="false" customHeight="false" outlineLevel="0" collapsed="false">
      <c r="A2" s="16" t="s">
        <v>38</v>
      </c>
    </row>
    <row r="5" customFormat="false" ht="15" hidden="false" customHeight="false" outlineLevel="0" collapsed="false">
      <c r="A5" s="14" t="s">
        <v>39</v>
      </c>
      <c r="C5" s="17" t="n">
        <v>46295</v>
      </c>
    </row>
    <row r="6" customFormat="false" ht="15" hidden="false" customHeight="false" outlineLevel="0" collapsed="false">
      <c r="A6" s="14" t="s">
        <v>40</v>
      </c>
      <c r="C6" s="17" t="n">
        <v>46303</v>
      </c>
    </row>
    <row r="7" customFormat="false" ht="15" hidden="false" customHeight="false" outlineLevel="0" collapsed="false">
      <c r="A7" s="14" t="s">
        <v>41</v>
      </c>
      <c r="C7" s="18" t="n">
        <f aca="false">WORKDAY(EOMONTH(C5,0)+1,-1,$B$11:$B$50)</f>
        <v>46295</v>
      </c>
    </row>
    <row r="10" customFormat="false" ht="15" hidden="false" customHeight="false" outlineLevel="0" collapsed="false">
      <c r="A10" s="4" t="s">
        <v>42</v>
      </c>
    </row>
    <row r="11" customFormat="false" ht="15" hidden="false" customHeight="false" outlineLevel="0" collapsed="false">
      <c r="B11" s="17" t="n">
        <v>46297</v>
      </c>
      <c r="C11" s="2" t="s">
        <v>43</v>
      </c>
    </row>
    <row r="12" customFormat="false" ht="15" hidden="false" customHeight="false" outlineLevel="0" collapsed="false">
      <c r="B12" s="17" t="n">
        <v>46315</v>
      </c>
    </row>
    <row r="13" customFormat="false" ht="15" hidden="false" customHeight="false" outlineLevel="0" collapsed="false">
      <c r="B13" s="17" t="n">
        <v>46335</v>
      </c>
    </row>
    <row r="14" customFormat="false" ht="15" hidden="false" customHeight="false" outlineLevel="0" collapsed="false">
      <c r="B14" s="17" t="n">
        <v>46381</v>
      </c>
    </row>
    <row r="15" customFormat="false" ht="15" hidden="false" customHeight="false" outlineLevel="0" collapsed="false">
      <c r="B15" s="17"/>
    </row>
    <row r="16" customFormat="false" ht="15" hidden="false" customHeight="false" outlineLevel="0" collapsed="false">
      <c r="B16" s="17"/>
    </row>
    <row r="17" customFormat="false" ht="15" hidden="false" customHeight="false" outlineLevel="0" collapsed="false">
      <c r="B17" s="17"/>
    </row>
    <row r="18" customFormat="false" ht="15" hidden="false" customHeight="false" outlineLevel="0" collapsed="false">
      <c r="B18" s="17"/>
    </row>
    <row r="19" customFormat="false" ht="15" hidden="false" customHeight="false" outlineLevel="0" collapsed="false">
      <c r="B19" s="17"/>
    </row>
    <row r="20" customFormat="false" ht="15" hidden="false" customHeight="false" outlineLevel="0" collapsed="false">
      <c r="B20" s="17"/>
    </row>
    <row r="21" customFormat="false" ht="15" hidden="false" customHeight="false" outlineLevel="0" collapsed="false">
      <c r="B21" s="17"/>
    </row>
    <row r="22" customFormat="false" ht="15" hidden="false" customHeight="false" outlineLevel="0" collapsed="false">
      <c r="B22" s="17"/>
    </row>
    <row r="23" customFormat="false" ht="15" hidden="false" customHeight="false" outlineLevel="0" collapsed="false">
      <c r="B23" s="17"/>
    </row>
    <row r="24" customFormat="false" ht="15" hidden="false" customHeight="false" outlineLevel="0" collapsed="false">
      <c r="B24" s="17"/>
    </row>
    <row r="25" customFormat="false" ht="15" hidden="false" customHeight="false" outlineLevel="0" collapsed="false">
      <c r="B25" s="17"/>
    </row>
    <row r="26" customFormat="false" ht="15" hidden="false" customHeight="false" outlineLevel="0" collapsed="false">
      <c r="B26" s="17"/>
    </row>
    <row r="27" customFormat="false" ht="15" hidden="false" customHeight="false" outlineLevel="0" collapsed="false">
      <c r="B27" s="17"/>
    </row>
    <row r="28" customFormat="false" ht="15" hidden="false" customHeight="false" outlineLevel="0" collapsed="false">
      <c r="B28" s="17"/>
    </row>
    <row r="29" customFormat="false" ht="15" hidden="false" customHeight="false" outlineLevel="0" collapsed="false">
      <c r="B29" s="17"/>
    </row>
    <row r="30" customFormat="false" ht="15" hidden="false" customHeight="false" outlineLevel="0" collapsed="false">
      <c r="B30" s="17"/>
    </row>
    <row r="31" customFormat="false" ht="15" hidden="false" customHeight="false" outlineLevel="0" collapsed="false">
      <c r="B31" s="17"/>
    </row>
    <row r="32" customFormat="false" ht="15" hidden="false" customHeight="false" outlineLevel="0" collapsed="false">
      <c r="B32" s="17"/>
    </row>
    <row r="33" customFormat="false" ht="15" hidden="false" customHeight="false" outlineLevel="0" collapsed="false">
      <c r="B33" s="17"/>
    </row>
    <row r="34" customFormat="false" ht="15" hidden="false" customHeight="false" outlineLevel="0" collapsed="false">
      <c r="B34" s="17"/>
    </row>
    <row r="35" customFormat="false" ht="15" hidden="false" customHeight="false" outlineLevel="0" collapsed="false">
      <c r="B35" s="17"/>
    </row>
    <row r="36" customFormat="false" ht="15" hidden="false" customHeight="false" outlineLevel="0" collapsed="false">
      <c r="B36" s="17"/>
    </row>
    <row r="37" customFormat="false" ht="15" hidden="false" customHeight="false" outlineLevel="0" collapsed="false">
      <c r="B37" s="17"/>
    </row>
    <row r="38" customFormat="false" ht="15" hidden="false" customHeight="false" outlineLevel="0" collapsed="false">
      <c r="B38" s="17"/>
    </row>
    <row r="39" customFormat="false" ht="15" hidden="false" customHeight="false" outlineLevel="0" collapsed="false">
      <c r="B39" s="17"/>
    </row>
    <row r="40" customFormat="false" ht="15" hidden="false" customHeight="false" outlineLevel="0" collapsed="false">
      <c r="B40" s="17"/>
    </row>
    <row r="41" customFormat="false" ht="15" hidden="false" customHeight="false" outlineLevel="0" collapsed="false">
      <c r="B41" s="17"/>
    </row>
    <row r="42" customFormat="false" ht="15" hidden="false" customHeight="false" outlineLevel="0" collapsed="false">
      <c r="B42" s="17"/>
    </row>
    <row r="43" customFormat="false" ht="15" hidden="false" customHeight="false" outlineLevel="0" collapsed="false">
      <c r="B43" s="17"/>
    </row>
    <row r="44" customFormat="false" ht="15" hidden="false" customHeight="false" outlineLevel="0" collapsed="false">
      <c r="B44" s="17"/>
    </row>
    <row r="45" customFormat="false" ht="15" hidden="false" customHeight="false" outlineLevel="0" collapsed="false">
      <c r="B45" s="17"/>
    </row>
    <row r="46" customFormat="false" ht="15" hidden="false" customHeight="false" outlineLevel="0" collapsed="false">
      <c r="B46" s="17"/>
    </row>
    <row r="47" customFormat="false" ht="15" hidden="false" customHeight="false" outlineLevel="0" collapsed="false">
      <c r="B47" s="17"/>
    </row>
    <row r="48" customFormat="false" ht="15" hidden="false" customHeight="false" outlineLevel="0" collapsed="false">
      <c r="B48" s="17"/>
    </row>
    <row r="49" customFormat="false" ht="15" hidden="false" customHeight="false" outlineLevel="0" collapsed="false">
      <c r="B49" s="17"/>
    </row>
    <row r="50" customFormat="false" ht="15" hidden="false" customHeight="false" outlineLevel="0" collapsed="false">
      <c r="B50" s="17"/>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L15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8" topLeftCell="C9" activePane="bottomRight" state="frozen"/>
      <selection pane="topLeft" activeCell="A1" activeCellId="0" sqref="A1"/>
      <selection pane="topRight" activeCell="C1" activeCellId="0" sqref="C1"/>
      <selection pane="bottomLeft" activeCell="A9" activeCellId="0" sqref="A9"/>
      <selection pane="bottomRight" activeCell="A1" activeCellId="0" sqref="A1"/>
    </sheetView>
  </sheetViews>
  <sheetFormatPr defaultColWidth="8.6796875" defaultRowHeight="15" zeroHeight="false" outlineLevelRow="0" outlineLevelCol="0"/>
  <cols>
    <col collapsed="false" customWidth="true" hidden="false" outlineLevel="0" max="1" min="1" style="0" width="5"/>
    <col collapsed="false" customWidth="true" hidden="false" outlineLevel="0" max="2" min="2" style="0" width="20"/>
    <col collapsed="false" customWidth="true" hidden="false" outlineLevel="0" max="3" min="3" style="0" width="52"/>
    <col collapsed="false" customWidth="true" hidden="false" outlineLevel="0" max="4" min="4" style="0" width="14"/>
    <col collapsed="false" customWidth="true" hidden="false" outlineLevel="0" max="5" min="5" style="0" width="16"/>
    <col collapsed="false" customWidth="true" hidden="false" outlineLevel="0" max="6" min="6" style="0" width="9"/>
    <col collapsed="false" customWidth="true" hidden="false" outlineLevel="0" max="7" min="7" style="0" width="12"/>
    <col collapsed="false" customWidth="true" hidden="false" outlineLevel="0" max="8" min="8" style="0" width="13"/>
    <col collapsed="false" customWidth="true" hidden="false" outlineLevel="0" max="9" min="9" style="0" width="12"/>
    <col collapsed="false" customWidth="true" hidden="false" outlineLevel="0" max="10" min="10" style="0" width="8"/>
    <col collapsed="false" customWidth="true" hidden="false" outlineLevel="0" max="11" min="11" style="0" width="20"/>
    <col collapsed="false" customWidth="true" hidden="false" outlineLevel="0" max="12" min="12" style="0" width="30"/>
  </cols>
  <sheetData>
    <row r="1" customFormat="false" ht="17.35" hidden="false" customHeight="false" outlineLevel="0" collapsed="false">
      <c r="A1" s="15" t="s">
        <v>44</v>
      </c>
    </row>
    <row r="2" customFormat="false" ht="15" hidden="false" customHeight="false" outlineLevel="0" collapsed="false">
      <c r="A2" s="16" t="s">
        <v>38</v>
      </c>
    </row>
    <row r="3" customFormat="false" ht="15" hidden="false" customHeight="false" outlineLevel="0" collapsed="false">
      <c r="A3" s="2" t="s">
        <v>45</v>
      </c>
    </row>
    <row r="5" customFormat="false" ht="15" hidden="false" customHeight="false" outlineLevel="0" collapsed="false">
      <c r="A5" s="14" t="s">
        <v>46</v>
      </c>
      <c r="C5" s="19" t="n">
        <f aca="false">Settings!C5</f>
        <v>46295</v>
      </c>
      <c r="E5" s="14" t="s">
        <v>47</v>
      </c>
      <c r="F5" s="20" t="n">
        <f aca="false">Settings!C6</f>
        <v>46303</v>
      </c>
    </row>
    <row r="8" customFormat="false" ht="30" hidden="false" customHeight="true" outlineLevel="0" collapsed="false">
      <c r="A8" s="21" t="s">
        <v>48</v>
      </c>
      <c r="B8" s="21" t="s">
        <v>49</v>
      </c>
      <c r="C8" s="21" t="s">
        <v>50</v>
      </c>
      <c r="D8" s="21" t="s">
        <v>51</v>
      </c>
      <c r="E8" s="21" t="s">
        <v>52</v>
      </c>
      <c r="F8" s="21" t="s">
        <v>53</v>
      </c>
      <c r="G8" s="21" t="s">
        <v>54</v>
      </c>
      <c r="H8" s="21" t="s">
        <v>55</v>
      </c>
      <c r="I8" s="21" t="s">
        <v>56</v>
      </c>
      <c r="J8" s="21" t="s">
        <v>57</v>
      </c>
      <c r="K8" s="21" t="s">
        <v>58</v>
      </c>
      <c r="L8" s="21" t="s">
        <v>59</v>
      </c>
    </row>
    <row r="9" customFormat="false" ht="15" hidden="false" customHeight="false" outlineLevel="0" collapsed="false">
      <c r="A9" s="22" t="n">
        <f aca="false">IF(C9="","",COUNTA($C$9:C9))</f>
        <v>1</v>
      </c>
      <c r="B9" s="8" t="s">
        <v>60</v>
      </c>
      <c r="C9" s="8" t="s">
        <v>61</v>
      </c>
      <c r="D9" s="8" t="s">
        <v>62</v>
      </c>
      <c r="E9" s="8" t="s">
        <v>63</v>
      </c>
      <c r="F9" s="23" t="n">
        <v>2</v>
      </c>
      <c r="G9" s="18" t="n">
        <f aca="false">IF(OR(C9="",F9=""),"",IF(F9&gt;=1,WORKDAY(Settings!$C$5,F9,Settings!$B$11:$B$50),WORKDAY(Settings!$C$7+1,F9-1,Settings!$B$11:$B$50)))</f>
        <v>46300</v>
      </c>
      <c r="H9" s="8" t="s">
        <v>64</v>
      </c>
      <c r="I9" s="17" t="n">
        <v>46300</v>
      </c>
      <c r="J9" s="22" t="n">
        <f aca="false">IF(OR(G9="",H9&lt;&gt;"Done",I9=""),"",MAX(0,NETWORKDAYS(G9,I9,Settings!$B$11:$B$50)-1))</f>
        <v>0</v>
      </c>
      <c r="K9" s="10" t="str">
        <f aca="false">IF(C9="","",IF(OR(H9="Done",H9="Not applicable"),IF(AND(H9="Done",I9=""),"Enter completion date",IF(N(J9)&gt;0,"Done late","")),IF(Settings!$C$6&gt;G9,"OVERDUE","")))</f>
        <v/>
      </c>
      <c r="L9" s="8"/>
    </row>
    <row r="10" customFormat="false" ht="15" hidden="false" customHeight="false" outlineLevel="0" collapsed="false">
      <c r="A10" s="22" t="n">
        <f aca="false">IF(C10="","",COUNTA($C$9:C10))</f>
        <v>2</v>
      </c>
      <c r="B10" s="8" t="s">
        <v>60</v>
      </c>
      <c r="C10" s="8" t="s">
        <v>65</v>
      </c>
      <c r="D10" s="8" t="s">
        <v>66</v>
      </c>
      <c r="E10" s="8" t="s">
        <v>63</v>
      </c>
      <c r="F10" s="23" t="n">
        <v>1</v>
      </c>
      <c r="G10" s="18" t="n">
        <f aca="false">IF(OR(C10="",F10=""),"",IF(F10&gt;=1,WORKDAY(Settings!$C$5,F10,Settings!$B$11:$B$50),WORKDAY(Settings!$C$7+1,F10-1,Settings!$B$11:$B$50)))</f>
        <v>46296</v>
      </c>
      <c r="H10" s="8" t="s">
        <v>64</v>
      </c>
      <c r="I10" s="17" t="n">
        <v>46296</v>
      </c>
      <c r="J10" s="22" t="n">
        <f aca="false">IF(OR(G10="",H10&lt;&gt;"Done",I10=""),"",MAX(0,NETWORKDAYS(G10,I10,Settings!$B$11:$B$50)-1))</f>
        <v>0</v>
      </c>
      <c r="K10" s="10" t="str">
        <f aca="false">IF(C10="","",IF(OR(H10="Done",H10="Not applicable"),IF(AND(H10="Done",I10=""),"Enter completion date",IF(N(J10)&gt;0,"Done late","")),IF(Settings!$C$6&gt;G10,"OVERDUE","")))</f>
        <v/>
      </c>
      <c r="L10" s="8"/>
    </row>
    <row r="11" customFormat="false" ht="15" hidden="false" customHeight="false" outlineLevel="0" collapsed="false">
      <c r="A11" s="22" t="n">
        <f aca="false">IF(C11="","",COUNTA($C$9:C11))</f>
        <v>3</v>
      </c>
      <c r="B11" s="8" t="s">
        <v>60</v>
      </c>
      <c r="C11" s="8" t="s">
        <v>67</v>
      </c>
      <c r="D11" s="8" t="s">
        <v>68</v>
      </c>
      <c r="E11" s="8" t="s">
        <v>63</v>
      </c>
      <c r="F11" s="23" t="n">
        <v>2</v>
      </c>
      <c r="G11" s="18" t="n">
        <f aca="false">IF(OR(C11="",F11=""),"",IF(F11&gt;=1,WORKDAY(Settings!$C$5,F11,Settings!$B$11:$B$50),WORKDAY(Settings!$C$7+1,F11-1,Settings!$B$11:$B$50)))</f>
        <v>46300</v>
      </c>
      <c r="H11" s="8" t="s">
        <v>64</v>
      </c>
      <c r="I11" s="17" t="n">
        <v>46300</v>
      </c>
      <c r="J11" s="22" t="n">
        <f aca="false">IF(OR(G11="",H11&lt;&gt;"Done",I11=""),"",MAX(0,NETWORKDAYS(G11,I11,Settings!$B$11:$B$50)-1))</f>
        <v>0</v>
      </c>
      <c r="K11" s="10" t="str">
        <f aca="false">IF(C11="","",IF(OR(H11="Done",H11="Not applicable"),IF(AND(H11="Done",I11=""),"Enter completion date",IF(N(J11)&gt;0,"Done late","")),IF(Settings!$C$6&gt;G11,"OVERDUE","")))</f>
        <v/>
      </c>
      <c r="L11" s="8"/>
    </row>
    <row r="12" customFormat="false" ht="15" hidden="false" customHeight="false" outlineLevel="0" collapsed="false">
      <c r="A12" s="22" t="n">
        <f aca="false">IF(C12="","",COUNTA($C$9:C12))</f>
        <v>4</v>
      </c>
      <c r="B12" s="8" t="s">
        <v>60</v>
      </c>
      <c r="C12" s="8" t="s">
        <v>69</v>
      </c>
      <c r="D12" s="8" t="s">
        <v>70</v>
      </c>
      <c r="E12" s="8" t="s">
        <v>63</v>
      </c>
      <c r="F12" s="23" t="n">
        <v>1</v>
      </c>
      <c r="G12" s="18" t="n">
        <f aca="false">IF(OR(C12="",F12=""),"",IF(F12&gt;=1,WORKDAY(Settings!$C$5,F12,Settings!$B$11:$B$50),WORKDAY(Settings!$C$7+1,F12-1,Settings!$B$11:$B$50)))</f>
        <v>46296</v>
      </c>
      <c r="H12" s="8" t="s">
        <v>64</v>
      </c>
      <c r="I12" s="17" t="n">
        <v>46301</v>
      </c>
      <c r="J12" s="22" t="n">
        <f aca="false">IF(OR(G12="",H12&lt;&gt;"Done",I12=""),"",MAX(0,NETWORKDAYS(G12,I12,Settings!$B$11:$B$50)-1))</f>
        <v>2</v>
      </c>
      <c r="K12" s="10" t="str">
        <f aca="false">IF(C12="","",IF(OR(H12="Done",H12="Not applicable"),IF(AND(H12="Done",I12=""),"Enter completion date",IF(N(J12)&gt;0,"Done late","")),IF(Settings!$C$6&gt;G12,"OVERDUE","")))</f>
        <v>Done late</v>
      </c>
      <c r="L12" s="8"/>
    </row>
    <row r="13" customFormat="false" ht="15" hidden="false" customHeight="false" outlineLevel="0" collapsed="false">
      <c r="A13" s="22" t="n">
        <f aca="false">IF(C13="","",COUNTA($C$9:C13))</f>
        <v>5</v>
      </c>
      <c r="B13" s="8" t="s">
        <v>71</v>
      </c>
      <c r="C13" s="8" t="s">
        <v>72</v>
      </c>
      <c r="D13" s="8" t="s">
        <v>62</v>
      </c>
      <c r="E13" s="8" t="s">
        <v>63</v>
      </c>
      <c r="F13" s="23" t="n">
        <v>1</v>
      </c>
      <c r="G13" s="18" t="n">
        <f aca="false">IF(OR(C13="",F13=""),"",IF(F13&gt;=1,WORKDAY(Settings!$C$5,F13,Settings!$B$11:$B$50),WORKDAY(Settings!$C$7+1,F13-1,Settings!$B$11:$B$50)))</f>
        <v>46296</v>
      </c>
      <c r="H13" s="8" t="s">
        <v>64</v>
      </c>
      <c r="I13" s="17" t="n">
        <v>46296</v>
      </c>
      <c r="J13" s="22" t="n">
        <f aca="false">IF(OR(G13="",H13&lt;&gt;"Done",I13=""),"",MAX(0,NETWORKDAYS(G13,I13,Settings!$B$11:$B$50)-1))</f>
        <v>0</v>
      </c>
      <c r="K13" s="10" t="str">
        <f aca="false">IF(C13="","",IF(OR(H13="Done",H13="Not applicable"),IF(AND(H13="Done",I13=""),"Enter completion date",IF(N(J13)&gt;0,"Done late","")),IF(Settings!$C$6&gt;G13,"OVERDUE","")))</f>
        <v/>
      </c>
      <c r="L13" s="8"/>
    </row>
    <row r="14" customFormat="false" ht="15" hidden="false" customHeight="false" outlineLevel="0" collapsed="false">
      <c r="A14" s="22" t="n">
        <f aca="false">IF(C14="","",COUNTA($C$9:C14))</f>
        <v>6</v>
      </c>
      <c r="B14" s="8" t="s">
        <v>71</v>
      </c>
      <c r="C14" s="8" t="s">
        <v>73</v>
      </c>
      <c r="D14" s="8" t="s">
        <v>66</v>
      </c>
      <c r="E14" s="8" t="s">
        <v>63</v>
      </c>
      <c r="F14" s="23" t="n">
        <v>2</v>
      </c>
      <c r="G14" s="18" t="n">
        <f aca="false">IF(OR(C14="",F14=""),"",IF(F14&gt;=1,WORKDAY(Settings!$C$5,F14,Settings!$B$11:$B$50),WORKDAY(Settings!$C$7+1,F14-1,Settings!$B$11:$B$50)))</f>
        <v>46300</v>
      </c>
      <c r="H14" s="8" t="s">
        <v>64</v>
      </c>
      <c r="I14" s="17" t="n">
        <v>46300</v>
      </c>
      <c r="J14" s="22" t="n">
        <f aca="false">IF(OR(G14="",H14&lt;&gt;"Done",I14=""),"",MAX(0,NETWORKDAYS(G14,I14,Settings!$B$11:$B$50)-1))</f>
        <v>0</v>
      </c>
      <c r="K14" s="10" t="str">
        <f aca="false">IF(C14="","",IF(OR(H14="Done",H14="Not applicable"),IF(AND(H14="Done",I14=""),"Enter completion date",IF(N(J14)&gt;0,"Done late","")),IF(Settings!$C$6&gt;G14,"OVERDUE","")))</f>
        <v/>
      </c>
      <c r="L14" s="8"/>
    </row>
    <row r="15" customFormat="false" ht="15" hidden="false" customHeight="false" outlineLevel="0" collapsed="false">
      <c r="A15" s="22" t="n">
        <f aca="false">IF(C15="","",COUNTA($C$9:C15))</f>
        <v>7</v>
      </c>
      <c r="B15" s="8" t="s">
        <v>71</v>
      </c>
      <c r="C15" s="8" t="s">
        <v>74</v>
      </c>
      <c r="D15" s="8" t="s">
        <v>68</v>
      </c>
      <c r="E15" s="8" t="s">
        <v>63</v>
      </c>
      <c r="F15" s="23" t="n">
        <v>1</v>
      </c>
      <c r="G15" s="18" t="n">
        <f aca="false">IF(OR(C15="",F15=""),"",IF(F15&gt;=1,WORKDAY(Settings!$C$5,F15,Settings!$B$11:$B$50),WORKDAY(Settings!$C$7+1,F15-1,Settings!$B$11:$B$50)))</f>
        <v>46296</v>
      </c>
      <c r="H15" s="8" t="s">
        <v>64</v>
      </c>
      <c r="I15" s="17" t="n">
        <v>46296</v>
      </c>
      <c r="J15" s="22" t="n">
        <f aca="false">IF(OR(G15="",H15&lt;&gt;"Done",I15=""),"",MAX(0,NETWORKDAYS(G15,I15,Settings!$B$11:$B$50)-1))</f>
        <v>0</v>
      </c>
      <c r="K15" s="10" t="str">
        <f aca="false">IF(C15="","",IF(OR(H15="Done",H15="Not applicable"),IF(AND(H15="Done",I15=""),"Enter completion date",IF(N(J15)&gt;0,"Done late","")),IF(Settings!$C$6&gt;G15,"OVERDUE","")))</f>
        <v/>
      </c>
      <c r="L15" s="8"/>
    </row>
    <row r="16" customFormat="false" ht="15" hidden="false" customHeight="false" outlineLevel="0" collapsed="false">
      <c r="A16" s="22" t="n">
        <f aca="false">IF(C16="","",COUNTA($C$9:C16))</f>
        <v>8</v>
      </c>
      <c r="B16" s="8" t="s">
        <v>71</v>
      </c>
      <c r="C16" s="8" t="s">
        <v>75</v>
      </c>
      <c r="D16" s="8" t="s">
        <v>70</v>
      </c>
      <c r="E16" s="8" t="s">
        <v>63</v>
      </c>
      <c r="F16" s="23" t="n">
        <v>2</v>
      </c>
      <c r="G16" s="18" t="n">
        <f aca="false">IF(OR(C16="",F16=""),"",IF(F16&gt;=1,WORKDAY(Settings!$C$5,F16,Settings!$B$11:$B$50),WORKDAY(Settings!$C$7+1,F16-1,Settings!$B$11:$B$50)))</f>
        <v>46300</v>
      </c>
      <c r="H16" s="8" t="s">
        <v>64</v>
      </c>
      <c r="I16" s="17" t="n">
        <v>46300</v>
      </c>
      <c r="J16" s="22" t="n">
        <f aca="false">IF(OR(G16="",H16&lt;&gt;"Done",I16=""),"",MAX(0,NETWORKDAYS(G16,I16,Settings!$B$11:$B$50)-1))</f>
        <v>0</v>
      </c>
      <c r="K16" s="10" t="str">
        <f aca="false">IF(C16="","",IF(OR(H16="Done",H16="Not applicable"),IF(AND(H16="Done",I16=""),"Enter completion date",IF(N(J16)&gt;0,"Done late","")),IF(Settings!$C$6&gt;G16,"OVERDUE","")))</f>
        <v/>
      </c>
      <c r="L16" s="8"/>
    </row>
    <row r="17" customFormat="false" ht="15" hidden="false" customHeight="false" outlineLevel="0" collapsed="false">
      <c r="A17" s="22" t="n">
        <f aca="false">IF(C17="","",COUNTA($C$9:C17))</f>
        <v>9</v>
      </c>
      <c r="B17" s="8" t="s">
        <v>76</v>
      </c>
      <c r="C17" s="8" t="s">
        <v>77</v>
      </c>
      <c r="D17" s="8" t="s">
        <v>62</v>
      </c>
      <c r="E17" s="8" t="s">
        <v>63</v>
      </c>
      <c r="F17" s="23" t="n">
        <v>0</v>
      </c>
      <c r="G17" s="18" t="n">
        <f aca="false">IF(OR(C17="",F17=""),"",IF(F17&gt;=1,WORKDAY(Settings!$C$5,F17,Settings!$B$11:$B$50),WORKDAY(Settings!$C$7+1,F17-1,Settings!$B$11:$B$50)))</f>
        <v>46295</v>
      </c>
      <c r="H17" s="8" t="s">
        <v>64</v>
      </c>
      <c r="I17" s="17" t="n">
        <v>46295</v>
      </c>
      <c r="J17" s="22" t="n">
        <f aca="false">IF(OR(G17="",H17&lt;&gt;"Done",I17=""),"",MAX(0,NETWORKDAYS(G17,I17,Settings!$B$11:$B$50)-1))</f>
        <v>0</v>
      </c>
      <c r="K17" s="10" t="str">
        <f aca="false">IF(C17="","",IF(OR(H17="Done",H17="Not applicable"),IF(AND(H17="Done",I17=""),"Enter completion date",IF(N(J17)&gt;0,"Done late","")),IF(Settings!$C$6&gt;G17,"OVERDUE","")))</f>
        <v/>
      </c>
      <c r="L17" s="8"/>
    </row>
    <row r="18" customFormat="false" ht="15" hidden="false" customHeight="false" outlineLevel="0" collapsed="false">
      <c r="A18" s="22" t="n">
        <f aca="false">IF(C18="","",COUNTA($C$9:C18))</f>
        <v>10</v>
      </c>
      <c r="B18" s="8" t="s">
        <v>76</v>
      </c>
      <c r="C18" s="8" t="s">
        <v>78</v>
      </c>
      <c r="D18" s="8" t="s">
        <v>66</v>
      </c>
      <c r="E18" s="8" t="s">
        <v>63</v>
      </c>
      <c r="F18" s="23" t="n">
        <v>1</v>
      </c>
      <c r="G18" s="18" t="n">
        <f aca="false">IF(OR(C18="",F18=""),"",IF(F18&gt;=1,WORKDAY(Settings!$C$5,F18,Settings!$B$11:$B$50),WORKDAY(Settings!$C$7+1,F18-1,Settings!$B$11:$B$50)))</f>
        <v>46296</v>
      </c>
      <c r="H18" s="8" t="s">
        <v>64</v>
      </c>
      <c r="I18" s="17" t="n">
        <v>46296</v>
      </c>
      <c r="J18" s="22" t="n">
        <f aca="false">IF(OR(G18="",H18&lt;&gt;"Done",I18=""),"",MAX(0,NETWORKDAYS(G18,I18,Settings!$B$11:$B$50)-1))</f>
        <v>0</v>
      </c>
      <c r="K18" s="10" t="str">
        <f aca="false">IF(C18="","",IF(OR(H18="Done",H18="Not applicable"),IF(AND(H18="Done",I18=""),"Enter completion date",IF(N(J18)&gt;0,"Done late","")),IF(Settings!$C$6&gt;G18,"OVERDUE","")))</f>
        <v/>
      </c>
      <c r="L18" s="8"/>
    </row>
    <row r="19" customFormat="false" ht="15" hidden="false" customHeight="false" outlineLevel="0" collapsed="false">
      <c r="A19" s="22" t="n">
        <f aca="false">IF(C19="","",COUNTA($C$9:C19))</f>
        <v>11</v>
      </c>
      <c r="B19" s="8" t="s">
        <v>76</v>
      </c>
      <c r="C19" s="8" t="s">
        <v>79</v>
      </c>
      <c r="D19" s="8" t="s">
        <v>68</v>
      </c>
      <c r="E19" s="8" t="s">
        <v>63</v>
      </c>
      <c r="F19" s="23" t="n">
        <v>2</v>
      </c>
      <c r="G19" s="18" t="n">
        <f aca="false">IF(OR(C19="",F19=""),"",IF(F19&gt;=1,WORKDAY(Settings!$C$5,F19,Settings!$B$11:$B$50),WORKDAY(Settings!$C$7+1,F19-1,Settings!$B$11:$B$50)))</f>
        <v>46300</v>
      </c>
      <c r="H19" s="8" t="s">
        <v>64</v>
      </c>
      <c r="I19" s="17" t="n">
        <v>46300</v>
      </c>
      <c r="J19" s="22" t="n">
        <f aca="false">IF(OR(G19="",H19&lt;&gt;"Done",I19=""),"",MAX(0,NETWORKDAYS(G19,I19,Settings!$B$11:$B$50)-1))</f>
        <v>0</v>
      </c>
      <c r="K19" s="10" t="str">
        <f aca="false">IF(C19="","",IF(OR(H19="Done",H19="Not applicable"),IF(AND(H19="Done",I19=""),"Enter completion date",IF(N(J19)&gt;0,"Done late","")),IF(Settings!$C$6&gt;G19,"OVERDUE","")))</f>
        <v/>
      </c>
      <c r="L19" s="8"/>
    </row>
    <row r="20" customFormat="false" ht="15" hidden="false" customHeight="false" outlineLevel="0" collapsed="false">
      <c r="A20" s="22" t="n">
        <f aca="false">IF(C20="","",COUNTA($C$9:C20))</f>
        <v>12</v>
      </c>
      <c r="B20" s="8" t="s">
        <v>76</v>
      </c>
      <c r="C20" s="8" t="s">
        <v>80</v>
      </c>
      <c r="D20" s="8" t="s">
        <v>70</v>
      </c>
      <c r="E20" s="8" t="s">
        <v>63</v>
      </c>
      <c r="F20" s="23" t="n">
        <v>3</v>
      </c>
      <c r="G20" s="18" t="n">
        <f aca="false">IF(OR(C20="",F20=""),"",IF(F20&gt;=1,WORKDAY(Settings!$C$5,F20,Settings!$B$11:$B$50),WORKDAY(Settings!$C$7+1,F20-1,Settings!$B$11:$B$50)))</f>
        <v>46301</v>
      </c>
      <c r="H20" s="8" t="s">
        <v>64</v>
      </c>
      <c r="I20" s="17" t="n">
        <v>46301</v>
      </c>
      <c r="J20" s="22" t="n">
        <f aca="false">IF(OR(G20="",H20&lt;&gt;"Done",I20=""),"",MAX(0,NETWORKDAYS(G20,I20,Settings!$B$11:$B$50)-1))</f>
        <v>0</v>
      </c>
      <c r="K20" s="10" t="str">
        <f aca="false">IF(C20="","",IF(OR(H20="Done",H20="Not applicable"),IF(AND(H20="Done",I20=""),"Enter completion date",IF(N(J20)&gt;0,"Done late","")),IF(Settings!$C$6&gt;G20,"OVERDUE","")))</f>
        <v/>
      </c>
      <c r="L20" s="8"/>
    </row>
    <row r="21" customFormat="false" ht="15" hidden="false" customHeight="false" outlineLevel="0" collapsed="false">
      <c r="A21" s="22" t="n">
        <f aca="false">IF(C21="","",COUNTA($C$9:C21))</f>
        <v>13</v>
      </c>
      <c r="B21" s="8" t="s">
        <v>76</v>
      </c>
      <c r="C21" s="8" t="s">
        <v>81</v>
      </c>
      <c r="D21" s="8" t="s">
        <v>62</v>
      </c>
      <c r="E21" s="8" t="s">
        <v>63</v>
      </c>
      <c r="F21" s="23" t="n">
        <v>3</v>
      </c>
      <c r="G21" s="18" t="n">
        <f aca="false">IF(OR(C21="",F21=""),"",IF(F21&gt;=1,WORKDAY(Settings!$C$5,F21,Settings!$B$11:$B$50),WORKDAY(Settings!$C$7+1,F21-1,Settings!$B$11:$B$50)))</f>
        <v>46301</v>
      </c>
      <c r="H21" s="8" t="s">
        <v>64</v>
      </c>
      <c r="I21" s="17" t="n">
        <v>46301</v>
      </c>
      <c r="J21" s="22" t="n">
        <f aca="false">IF(OR(G21="",H21&lt;&gt;"Done",I21=""),"",MAX(0,NETWORKDAYS(G21,I21,Settings!$B$11:$B$50)-1))</f>
        <v>0</v>
      </c>
      <c r="K21" s="10" t="str">
        <f aca="false">IF(C21="","",IF(OR(H21="Done",H21="Not applicable"),IF(AND(H21="Done",I21=""),"Enter completion date",IF(N(J21)&gt;0,"Done late","")),IF(Settings!$C$6&gt;G21,"OVERDUE","")))</f>
        <v/>
      </c>
      <c r="L21" s="8"/>
    </row>
    <row r="22" customFormat="false" ht="15" hidden="false" customHeight="false" outlineLevel="0" collapsed="false">
      <c r="A22" s="22" t="n">
        <f aca="false">IF(C22="","",COUNTA($C$9:C22))</f>
        <v>14</v>
      </c>
      <c r="B22" s="8" t="s">
        <v>82</v>
      </c>
      <c r="C22" s="8" t="s">
        <v>83</v>
      </c>
      <c r="D22" s="8" t="s">
        <v>66</v>
      </c>
      <c r="E22" s="8" t="s">
        <v>63</v>
      </c>
      <c r="F22" s="23" t="n">
        <v>3</v>
      </c>
      <c r="G22" s="18" t="n">
        <f aca="false">IF(OR(C22="",F22=""),"",IF(F22&gt;=1,WORKDAY(Settings!$C$5,F22,Settings!$B$11:$B$50),WORKDAY(Settings!$C$7+1,F22-1,Settings!$B$11:$B$50)))</f>
        <v>46301</v>
      </c>
      <c r="H22" s="8" t="s">
        <v>64</v>
      </c>
      <c r="I22" s="17" t="n">
        <v>46301</v>
      </c>
      <c r="J22" s="22" t="n">
        <f aca="false">IF(OR(G22="",H22&lt;&gt;"Done",I22=""),"",MAX(0,NETWORKDAYS(G22,I22,Settings!$B$11:$B$50)-1))</f>
        <v>0</v>
      </c>
      <c r="K22" s="10" t="str">
        <f aca="false">IF(C22="","",IF(OR(H22="Done",H22="Not applicable"),IF(AND(H22="Done",I22=""),"Enter completion date",IF(N(J22)&gt;0,"Done late","")),IF(Settings!$C$6&gt;G22,"OVERDUE","")))</f>
        <v/>
      </c>
      <c r="L22" s="8"/>
    </row>
    <row r="23" customFormat="false" ht="15" hidden="false" customHeight="false" outlineLevel="0" collapsed="false">
      <c r="A23" s="22" t="n">
        <f aca="false">IF(C23="","",COUNTA($C$9:C23))</f>
        <v>15</v>
      </c>
      <c r="B23" s="8" t="s">
        <v>82</v>
      </c>
      <c r="C23" s="8" t="s">
        <v>84</v>
      </c>
      <c r="D23" s="8" t="s">
        <v>68</v>
      </c>
      <c r="E23" s="8" t="s">
        <v>63</v>
      </c>
      <c r="F23" s="23" t="n">
        <v>3</v>
      </c>
      <c r="G23" s="18" t="n">
        <f aca="false">IF(OR(C23="",F23=""),"",IF(F23&gt;=1,WORKDAY(Settings!$C$5,F23,Settings!$B$11:$B$50),WORKDAY(Settings!$C$7+1,F23-1,Settings!$B$11:$B$50)))</f>
        <v>46301</v>
      </c>
      <c r="H23" s="8" t="s">
        <v>64</v>
      </c>
      <c r="I23" s="17" t="n">
        <v>46301</v>
      </c>
      <c r="J23" s="22" t="n">
        <f aca="false">IF(OR(G23="",H23&lt;&gt;"Done",I23=""),"",MAX(0,NETWORKDAYS(G23,I23,Settings!$B$11:$B$50)-1))</f>
        <v>0</v>
      </c>
      <c r="K23" s="10" t="str">
        <f aca="false">IF(C23="","",IF(OR(H23="Done",H23="Not applicable"),IF(AND(H23="Done",I23=""),"Enter completion date",IF(N(J23)&gt;0,"Done late","")),IF(Settings!$C$6&gt;G23,"OVERDUE","")))</f>
        <v/>
      </c>
      <c r="L23" s="8"/>
    </row>
    <row r="24" customFormat="false" ht="15" hidden="false" customHeight="false" outlineLevel="0" collapsed="false">
      <c r="A24" s="22" t="n">
        <f aca="false">IF(C24="","",COUNTA($C$9:C24))</f>
        <v>16</v>
      </c>
      <c r="B24" s="8" t="s">
        <v>82</v>
      </c>
      <c r="C24" s="8" t="s">
        <v>85</v>
      </c>
      <c r="D24" s="8" t="s">
        <v>70</v>
      </c>
      <c r="E24" s="8" t="s">
        <v>63</v>
      </c>
      <c r="F24" s="23" t="n">
        <v>4</v>
      </c>
      <c r="G24" s="18" t="n">
        <f aca="false">IF(OR(C24="",F24=""),"",IF(F24&gt;=1,WORKDAY(Settings!$C$5,F24,Settings!$B$11:$B$50),WORKDAY(Settings!$C$7+1,F24-1,Settings!$B$11:$B$50)))</f>
        <v>46302</v>
      </c>
      <c r="H24" s="8" t="s">
        <v>86</v>
      </c>
      <c r="I24" s="17"/>
      <c r="J24" s="22" t="str">
        <f aca="false">IF(OR(G24="",H24&lt;&gt;"Done",I24=""),"",MAX(0,NETWORKDAYS(G24,I24,Settings!$B$11:$B$50)-1))</f>
        <v/>
      </c>
      <c r="K24" s="10" t="str">
        <f aca="false">IF(C24="","",IF(OR(H24="Done",H24="Not applicable"),IF(AND(H24="Done",I24=""),"Enter completion date",IF(N(J24)&gt;0,"Done late","")),IF(Settings!$C$6&gt;G24,"OVERDUE","")))</f>
        <v>OVERDUE</v>
      </c>
      <c r="L24" s="8"/>
    </row>
    <row r="25" customFormat="false" ht="15" hidden="false" customHeight="false" outlineLevel="0" collapsed="false">
      <c r="A25" s="22" t="n">
        <f aca="false">IF(C25="","",COUNTA($C$9:C25))</f>
        <v>17</v>
      </c>
      <c r="B25" s="8" t="s">
        <v>87</v>
      </c>
      <c r="C25" s="8" t="s">
        <v>88</v>
      </c>
      <c r="D25" s="8" t="s">
        <v>62</v>
      </c>
      <c r="E25" s="8" t="s">
        <v>63</v>
      </c>
      <c r="F25" s="23" t="n">
        <v>3</v>
      </c>
      <c r="G25" s="18" t="n">
        <f aca="false">IF(OR(C25="",F25=""),"",IF(F25&gt;=1,WORKDAY(Settings!$C$5,F25,Settings!$B$11:$B$50),WORKDAY(Settings!$C$7+1,F25-1,Settings!$B$11:$B$50)))</f>
        <v>46301</v>
      </c>
      <c r="H25" s="8" t="s">
        <v>64</v>
      </c>
      <c r="I25" s="17" t="n">
        <v>46301</v>
      </c>
      <c r="J25" s="22" t="n">
        <f aca="false">IF(OR(G25="",H25&lt;&gt;"Done",I25=""),"",MAX(0,NETWORKDAYS(G25,I25,Settings!$B$11:$B$50)-1))</f>
        <v>0</v>
      </c>
      <c r="K25" s="10" t="str">
        <f aca="false">IF(C25="","",IF(OR(H25="Done",H25="Not applicable"),IF(AND(H25="Done",I25=""),"Enter completion date",IF(N(J25)&gt;0,"Done late","")),IF(Settings!$C$6&gt;G25,"OVERDUE","")))</f>
        <v/>
      </c>
      <c r="L25" s="8"/>
    </row>
    <row r="26" customFormat="false" ht="15" hidden="false" customHeight="false" outlineLevel="0" collapsed="false">
      <c r="A26" s="22" t="n">
        <f aca="false">IF(C26="","",COUNTA($C$9:C26))</f>
        <v>18</v>
      </c>
      <c r="B26" s="8" t="s">
        <v>87</v>
      </c>
      <c r="C26" s="8" t="s">
        <v>89</v>
      </c>
      <c r="D26" s="8" t="s">
        <v>66</v>
      </c>
      <c r="E26" s="8" t="s">
        <v>63</v>
      </c>
      <c r="F26" s="23" t="n">
        <v>4</v>
      </c>
      <c r="G26" s="18" t="n">
        <f aca="false">IF(OR(C26="",F26=""),"",IF(F26&gt;=1,WORKDAY(Settings!$C$5,F26,Settings!$B$11:$B$50),WORKDAY(Settings!$C$7+1,F26-1,Settings!$B$11:$B$50)))</f>
        <v>46302</v>
      </c>
      <c r="H26" s="8" t="s">
        <v>86</v>
      </c>
      <c r="I26" s="17"/>
      <c r="J26" s="22" t="str">
        <f aca="false">IF(OR(G26="",H26&lt;&gt;"Done",I26=""),"",MAX(0,NETWORKDAYS(G26,I26,Settings!$B$11:$B$50)-1))</f>
        <v/>
      </c>
      <c r="K26" s="10" t="str">
        <f aca="false">IF(C26="","",IF(OR(H26="Done",H26="Not applicable"),IF(AND(H26="Done",I26=""),"Enter completion date",IF(N(J26)&gt;0,"Done late","")),IF(Settings!$C$6&gt;G26,"OVERDUE","")))</f>
        <v>OVERDUE</v>
      </c>
      <c r="L26" s="8"/>
    </row>
    <row r="27" customFormat="false" ht="15" hidden="false" customHeight="false" outlineLevel="0" collapsed="false">
      <c r="A27" s="22" t="n">
        <f aca="false">IF(C27="","",COUNTA($C$9:C27))</f>
        <v>19</v>
      </c>
      <c r="B27" s="8" t="s">
        <v>87</v>
      </c>
      <c r="C27" s="8" t="s">
        <v>90</v>
      </c>
      <c r="D27" s="8" t="s">
        <v>68</v>
      </c>
      <c r="E27" s="8" t="s">
        <v>63</v>
      </c>
      <c r="F27" s="23" t="n">
        <v>3</v>
      </c>
      <c r="G27" s="18" t="n">
        <f aca="false">IF(OR(C27="",F27=""),"",IF(F27&gt;=1,WORKDAY(Settings!$C$5,F27,Settings!$B$11:$B$50),WORKDAY(Settings!$C$7+1,F27-1,Settings!$B$11:$B$50)))</f>
        <v>46301</v>
      </c>
      <c r="H27" s="8" t="s">
        <v>64</v>
      </c>
      <c r="I27" s="17" t="n">
        <v>46301</v>
      </c>
      <c r="J27" s="22" t="n">
        <f aca="false">IF(OR(G27="",H27&lt;&gt;"Done",I27=""),"",MAX(0,NETWORKDAYS(G27,I27,Settings!$B$11:$B$50)-1))</f>
        <v>0</v>
      </c>
      <c r="K27" s="10" t="str">
        <f aca="false">IF(C27="","",IF(OR(H27="Done",H27="Not applicable"),IF(AND(H27="Done",I27=""),"Enter completion date",IF(N(J27)&gt;0,"Done late","")),IF(Settings!$C$6&gt;G27,"OVERDUE","")))</f>
        <v/>
      </c>
      <c r="L27" s="8"/>
    </row>
    <row r="28" customFormat="false" ht="15" hidden="false" customHeight="false" outlineLevel="0" collapsed="false">
      <c r="A28" s="22" t="n">
        <f aca="false">IF(C28="","",COUNTA($C$9:C28))</f>
        <v>20</v>
      </c>
      <c r="B28" s="8" t="s">
        <v>87</v>
      </c>
      <c r="C28" s="8" t="s">
        <v>91</v>
      </c>
      <c r="D28" s="8" t="s">
        <v>70</v>
      </c>
      <c r="E28" s="8" t="s">
        <v>63</v>
      </c>
      <c r="F28" s="23" t="n">
        <v>5</v>
      </c>
      <c r="G28" s="18" t="n">
        <f aca="false">IF(OR(C28="",F28=""),"",IF(F28&gt;=1,WORKDAY(Settings!$C$5,F28,Settings!$B$11:$B$50),WORKDAY(Settings!$C$7+1,F28-1,Settings!$B$11:$B$50)))</f>
        <v>46303</v>
      </c>
      <c r="H28" s="8" t="s">
        <v>86</v>
      </c>
      <c r="I28" s="17"/>
      <c r="J28" s="22" t="str">
        <f aca="false">IF(OR(G28="",H28&lt;&gt;"Done",I28=""),"",MAX(0,NETWORKDAYS(G28,I28,Settings!$B$11:$B$50)-1))</f>
        <v/>
      </c>
      <c r="K28" s="10" t="str">
        <f aca="false">IF(C28="","",IF(OR(H28="Done",H28="Not applicable"),IF(AND(H28="Done",I28=""),"Enter completion date",IF(N(J28)&gt;0,"Done late","")),IF(Settings!$C$6&gt;G28,"OVERDUE","")))</f>
        <v/>
      </c>
      <c r="L28" s="8"/>
    </row>
    <row r="29" customFormat="false" ht="15" hidden="false" customHeight="false" outlineLevel="0" collapsed="false">
      <c r="A29" s="22" t="n">
        <f aca="false">IF(C29="","",COUNTA($C$9:C29))</f>
        <v>21</v>
      </c>
      <c r="B29" s="8" t="s">
        <v>92</v>
      </c>
      <c r="C29" s="8" t="s">
        <v>93</v>
      </c>
      <c r="D29" s="8" t="s">
        <v>62</v>
      </c>
      <c r="E29" s="8" t="s">
        <v>63</v>
      </c>
      <c r="F29" s="23" t="n">
        <v>5</v>
      </c>
      <c r="G29" s="18" t="n">
        <f aca="false">IF(OR(C29="",F29=""),"",IF(F29&gt;=1,WORKDAY(Settings!$C$5,F29,Settings!$B$11:$B$50),WORKDAY(Settings!$C$7+1,F29-1,Settings!$B$11:$B$50)))</f>
        <v>46303</v>
      </c>
      <c r="H29" s="8" t="s">
        <v>86</v>
      </c>
      <c r="I29" s="17"/>
      <c r="J29" s="22" t="str">
        <f aca="false">IF(OR(G29="",H29&lt;&gt;"Done",I29=""),"",MAX(0,NETWORKDAYS(G29,I29,Settings!$B$11:$B$50)-1))</f>
        <v/>
      </c>
      <c r="K29" s="10" t="str">
        <f aca="false">IF(C29="","",IF(OR(H29="Done",H29="Not applicable"),IF(AND(H29="Done",I29=""),"Enter completion date",IF(N(J29)&gt;0,"Done late","")),IF(Settings!$C$6&gt;G29,"OVERDUE","")))</f>
        <v/>
      </c>
      <c r="L29" s="8"/>
    </row>
    <row r="30" customFormat="false" ht="15" hidden="false" customHeight="false" outlineLevel="0" collapsed="false">
      <c r="A30" s="22" t="n">
        <f aca="false">IF(C30="","",COUNTA($C$9:C30))</f>
        <v>22</v>
      </c>
      <c r="B30" s="8" t="s">
        <v>92</v>
      </c>
      <c r="C30" s="8" t="s">
        <v>94</v>
      </c>
      <c r="D30" s="8" t="s">
        <v>66</v>
      </c>
      <c r="E30" s="8" t="s">
        <v>63</v>
      </c>
      <c r="F30" s="23" t="n">
        <v>6</v>
      </c>
      <c r="G30" s="18" t="n">
        <f aca="false">IF(OR(C30="",F30=""),"",IF(F30&gt;=1,WORKDAY(Settings!$C$5,F30,Settings!$B$11:$B$50),WORKDAY(Settings!$C$7+1,F30-1,Settings!$B$11:$B$50)))</f>
        <v>46304</v>
      </c>
      <c r="H30" s="8" t="s">
        <v>95</v>
      </c>
      <c r="I30" s="17"/>
      <c r="J30" s="22" t="str">
        <f aca="false">IF(OR(G30="",H30&lt;&gt;"Done",I30=""),"",MAX(0,NETWORKDAYS(G30,I30,Settings!$B$11:$B$50)-1))</f>
        <v/>
      </c>
      <c r="K30" s="10" t="str">
        <f aca="false">IF(C30="","",IF(OR(H30="Done",H30="Not applicable"),IF(AND(H30="Done",I30=""),"Enter completion date",IF(N(J30)&gt;0,"Done late","")),IF(Settings!$C$6&gt;G30,"OVERDUE","")))</f>
        <v/>
      </c>
      <c r="L30" s="8"/>
    </row>
    <row r="31" customFormat="false" ht="15" hidden="false" customHeight="false" outlineLevel="0" collapsed="false">
      <c r="A31" s="22" t="n">
        <f aca="false">IF(C31="","",COUNTA($C$9:C31))</f>
        <v>23</v>
      </c>
      <c r="B31" s="8" t="s">
        <v>92</v>
      </c>
      <c r="C31" s="8" t="s">
        <v>96</v>
      </c>
      <c r="D31" s="8" t="s">
        <v>68</v>
      </c>
      <c r="E31" s="8" t="s">
        <v>63</v>
      </c>
      <c r="F31" s="23" t="n">
        <v>8</v>
      </c>
      <c r="G31" s="18" t="n">
        <f aca="false">IF(OR(C31="",F31=""),"",IF(F31&gt;=1,WORKDAY(Settings!$C$5,F31,Settings!$B$11:$B$50),WORKDAY(Settings!$C$7+1,F31-1,Settings!$B$11:$B$50)))</f>
        <v>46308</v>
      </c>
      <c r="H31" s="8" t="s">
        <v>95</v>
      </c>
      <c r="I31" s="17"/>
      <c r="J31" s="22" t="str">
        <f aca="false">IF(OR(G31="",H31&lt;&gt;"Done",I31=""),"",MAX(0,NETWORKDAYS(G31,I31,Settings!$B$11:$B$50)-1))</f>
        <v/>
      </c>
      <c r="K31" s="10" t="str">
        <f aca="false">IF(C31="","",IF(OR(H31="Done",H31="Not applicable"),IF(AND(H31="Done",I31=""),"Enter completion date",IF(N(J31)&gt;0,"Done late","")),IF(Settings!$C$6&gt;G31,"OVERDUE","")))</f>
        <v/>
      </c>
      <c r="L31" s="8"/>
    </row>
    <row r="32" customFormat="false" ht="15" hidden="false" customHeight="false" outlineLevel="0" collapsed="false">
      <c r="A32" s="22" t="n">
        <f aca="false">IF(C32="","",COUNTA($C$9:C32))</f>
        <v>24</v>
      </c>
      <c r="B32" s="8" t="s">
        <v>92</v>
      </c>
      <c r="C32" s="8" t="s">
        <v>97</v>
      </c>
      <c r="D32" s="8" t="s">
        <v>70</v>
      </c>
      <c r="E32" s="8" t="s">
        <v>63</v>
      </c>
      <c r="F32" s="23" t="n">
        <v>6</v>
      </c>
      <c r="G32" s="18" t="n">
        <f aca="false">IF(OR(C32="",F32=""),"",IF(F32&gt;=1,WORKDAY(Settings!$C$5,F32,Settings!$B$11:$B$50),WORKDAY(Settings!$C$7+1,F32-1,Settings!$B$11:$B$50)))</f>
        <v>46304</v>
      </c>
      <c r="H32" s="8" t="s">
        <v>95</v>
      </c>
      <c r="I32" s="17"/>
      <c r="J32" s="22" t="str">
        <f aca="false">IF(OR(G32="",H32&lt;&gt;"Done",I32=""),"",MAX(0,NETWORKDAYS(G32,I32,Settings!$B$11:$B$50)-1))</f>
        <v/>
      </c>
      <c r="K32" s="10" t="str">
        <f aca="false">IF(C32="","",IF(OR(H32="Done",H32="Not applicable"),IF(AND(H32="Done",I32=""),"Enter completion date",IF(N(J32)&gt;0,"Done late","")),IF(Settings!$C$6&gt;G32,"OVERDUE","")))</f>
        <v/>
      </c>
      <c r="L32" s="8"/>
    </row>
    <row r="33" customFormat="false" ht="15" hidden="false" customHeight="false" outlineLevel="0" collapsed="false">
      <c r="A33" s="22" t="n">
        <f aca="false">IF(C33="","",COUNTA($C$9:C33))</f>
        <v>25</v>
      </c>
      <c r="B33" s="8" t="s">
        <v>98</v>
      </c>
      <c r="C33" s="8" t="s">
        <v>99</v>
      </c>
      <c r="D33" s="8" t="s">
        <v>62</v>
      </c>
      <c r="E33" s="8" t="s">
        <v>63</v>
      </c>
      <c r="F33" s="23" t="n">
        <v>2</v>
      </c>
      <c r="G33" s="18" t="n">
        <f aca="false">IF(OR(C33="",F33=""),"",IF(F33&gt;=1,WORKDAY(Settings!$C$5,F33,Settings!$B$11:$B$50),WORKDAY(Settings!$C$7+1,F33-1,Settings!$B$11:$B$50)))</f>
        <v>46300</v>
      </c>
      <c r="H33" s="8" t="s">
        <v>64</v>
      </c>
      <c r="I33" s="17" t="n">
        <v>46300</v>
      </c>
      <c r="J33" s="22" t="n">
        <f aca="false">IF(OR(G33="",H33&lt;&gt;"Done",I33=""),"",MAX(0,NETWORKDAYS(G33,I33,Settings!$B$11:$B$50)-1))</f>
        <v>0</v>
      </c>
      <c r="K33" s="10" t="str">
        <f aca="false">IF(C33="","",IF(OR(H33="Done",H33="Not applicable"),IF(AND(H33="Done",I33=""),"Enter completion date",IF(N(J33)&gt;0,"Done late","")),IF(Settings!$C$6&gt;G33,"OVERDUE","")))</f>
        <v/>
      </c>
      <c r="L33" s="8"/>
    </row>
    <row r="34" customFormat="false" ht="15" hidden="false" customHeight="false" outlineLevel="0" collapsed="false">
      <c r="A34" s="22" t="n">
        <f aca="false">IF(C34="","",COUNTA($C$9:C34))</f>
        <v>26</v>
      </c>
      <c r="B34" s="8" t="s">
        <v>98</v>
      </c>
      <c r="C34" s="8" t="s">
        <v>100</v>
      </c>
      <c r="D34" s="8" t="s">
        <v>66</v>
      </c>
      <c r="E34" s="8" t="s">
        <v>63</v>
      </c>
      <c r="F34" s="23" t="n">
        <v>4</v>
      </c>
      <c r="G34" s="18" t="n">
        <f aca="false">IF(OR(C34="",F34=""),"",IF(F34&gt;=1,WORKDAY(Settings!$C$5,F34,Settings!$B$11:$B$50),WORKDAY(Settings!$C$7+1,F34-1,Settings!$B$11:$B$50)))</f>
        <v>46302</v>
      </c>
      <c r="H34" s="8" t="s">
        <v>86</v>
      </c>
      <c r="I34" s="17"/>
      <c r="J34" s="22" t="str">
        <f aca="false">IF(OR(G34="",H34&lt;&gt;"Done",I34=""),"",MAX(0,NETWORKDAYS(G34,I34,Settings!$B$11:$B$50)-1))</f>
        <v/>
      </c>
      <c r="K34" s="10" t="str">
        <f aca="false">IF(C34="","",IF(OR(H34="Done",H34="Not applicable"),IF(AND(H34="Done",I34=""),"Enter completion date",IF(N(J34)&gt;0,"Done late","")),IF(Settings!$C$6&gt;G34,"OVERDUE","")))</f>
        <v>OVERDUE</v>
      </c>
      <c r="L34" s="8"/>
    </row>
    <row r="35" customFormat="false" ht="15" hidden="false" customHeight="false" outlineLevel="0" collapsed="false">
      <c r="A35" s="22" t="n">
        <f aca="false">IF(C35="","",COUNTA($C$9:C35))</f>
        <v>27</v>
      </c>
      <c r="B35" s="8" t="s">
        <v>98</v>
      </c>
      <c r="C35" s="8" t="s">
        <v>101</v>
      </c>
      <c r="D35" s="8" t="s">
        <v>68</v>
      </c>
      <c r="E35" s="8" t="s">
        <v>63</v>
      </c>
      <c r="F35" s="23" t="n">
        <v>2</v>
      </c>
      <c r="G35" s="18" t="n">
        <f aca="false">IF(OR(C35="",F35=""),"",IF(F35&gt;=1,WORKDAY(Settings!$C$5,F35,Settings!$B$11:$B$50),WORKDAY(Settings!$C$7+1,F35-1,Settings!$B$11:$B$50)))</f>
        <v>46300</v>
      </c>
      <c r="H35" s="8" t="s">
        <v>64</v>
      </c>
      <c r="I35" s="17" t="n">
        <v>46300</v>
      </c>
      <c r="J35" s="22" t="n">
        <f aca="false">IF(OR(G35="",H35&lt;&gt;"Done",I35=""),"",MAX(0,NETWORKDAYS(G35,I35,Settings!$B$11:$B$50)-1))</f>
        <v>0</v>
      </c>
      <c r="K35" s="10" t="str">
        <f aca="false">IF(C35="","",IF(OR(H35="Done",H35="Not applicable"),IF(AND(H35="Done",I35=""),"Enter completion date",IF(N(J35)&gt;0,"Done late","")),IF(Settings!$C$6&gt;G35,"OVERDUE","")))</f>
        <v/>
      </c>
      <c r="L35" s="8"/>
    </row>
    <row r="36" customFormat="false" ht="15" hidden="false" customHeight="false" outlineLevel="0" collapsed="false">
      <c r="A36" s="22" t="n">
        <f aca="false">IF(C36="","",COUNTA($C$9:C36))</f>
        <v>28</v>
      </c>
      <c r="B36" s="8" t="s">
        <v>98</v>
      </c>
      <c r="C36" s="8" t="s">
        <v>102</v>
      </c>
      <c r="D36" s="8" t="s">
        <v>70</v>
      </c>
      <c r="E36" s="8" t="s">
        <v>63</v>
      </c>
      <c r="F36" s="23" t="n">
        <v>7</v>
      </c>
      <c r="G36" s="18" t="n">
        <f aca="false">IF(OR(C36="",F36=""),"",IF(F36&gt;=1,WORKDAY(Settings!$C$5,F36,Settings!$B$11:$B$50),WORKDAY(Settings!$C$7+1,F36-1,Settings!$B$11:$B$50)))</f>
        <v>46307</v>
      </c>
      <c r="H36" s="8" t="s">
        <v>95</v>
      </c>
      <c r="I36" s="17"/>
      <c r="J36" s="22" t="str">
        <f aca="false">IF(OR(G36="",H36&lt;&gt;"Done",I36=""),"",MAX(0,NETWORKDAYS(G36,I36,Settings!$B$11:$B$50)-1))</f>
        <v/>
      </c>
      <c r="K36" s="10" t="str">
        <f aca="false">IF(C36="","",IF(OR(H36="Done",H36="Not applicable"),IF(AND(H36="Done",I36=""),"Enter completion date",IF(N(J36)&gt;0,"Done late","")),IF(Settings!$C$6&gt;G36,"OVERDUE","")))</f>
        <v/>
      </c>
      <c r="L36" s="8"/>
    </row>
    <row r="37" customFormat="false" ht="15" hidden="false" customHeight="false" outlineLevel="0" collapsed="false">
      <c r="A37" s="22" t="n">
        <f aca="false">IF(C37="","",COUNTA($C$9:C37))</f>
        <v>29</v>
      </c>
      <c r="B37" s="8" t="s">
        <v>103</v>
      </c>
      <c r="C37" s="8" t="s">
        <v>104</v>
      </c>
      <c r="D37" s="8" t="s">
        <v>62</v>
      </c>
      <c r="E37" s="8" t="s">
        <v>63</v>
      </c>
      <c r="F37" s="23" t="n">
        <v>5</v>
      </c>
      <c r="G37" s="18" t="n">
        <f aca="false">IF(OR(C37="",F37=""),"",IF(F37&gt;=1,WORKDAY(Settings!$C$5,F37,Settings!$B$11:$B$50),WORKDAY(Settings!$C$7+1,F37-1,Settings!$B$11:$B$50)))</f>
        <v>46303</v>
      </c>
      <c r="H37" s="8" t="s">
        <v>86</v>
      </c>
      <c r="I37" s="17"/>
      <c r="J37" s="22" t="str">
        <f aca="false">IF(OR(G37="",H37&lt;&gt;"Done",I37=""),"",MAX(0,NETWORKDAYS(G37,I37,Settings!$B$11:$B$50)-1))</f>
        <v/>
      </c>
      <c r="K37" s="10" t="str">
        <f aca="false">IF(C37="","",IF(OR(H37="Done",H37="Not applicable"),IF(AND(H37="Done",I37=""),"Enter completion date",IF(N(J37)&gt;0,"Done late","")),IF(Settings!$C$6&gt;G37,"OVERDUE","")))</f>
        <v/>
      </c>
      <c r="L37" s="8"/>
    </row>
    <row r="38" customFormat="false" ht="15" hidden="false" customHeight="false" outlineLevel="0" collapsed="false">
      <c r="A38" s="22" t="n">
        <f aca="false">IF(C38="","",COUNTA($C$9:C38))</f>
        <v>30</v>
      </c>
      <c r="B38" s="8" t="s">
        <v>103</v>
      </c>
      <c r="C38" s="8" t="s">
        <v>105</v>
      </c>
      <c r="D38" s="8" t="s">
        <v>66</v>
      </c>
      <c r="E38" s="8" t="s">
        <v>63</v>
      </c>
      <c r="F38" s="23" t="n">
        <v>6</v>
      </c>
      <c r="G38" s="18" t="n">
        <f aca="false">IF(OR(C38="",F38=""),"",IF(F38&gt;=1,WORKDAY(Settings!$C$5,F38,Settings!$B$11:$B$50),WORKDAY(Settings!$C$7+1,F38-1,Settings!$B$11:$B$50)))</f>
        <v>46304</v>
      </c>
      <c r="H38" s="8" t="s">
        <v>95</v>
      </c>
      <c r="I38" s="17"/>
      <c r="J38" s="22" t="str">
        <f aca="false">IF(OR(G38="",H38&lt;&gt;"Done",I38=""),"",MAX(0,NETWORKDAYS(G38,I38,Settings!$B$11:$B$50)-1))</f>
        <v/>
      </c>
      <c r="K38" s="10" t="str">
        <f aca="false">IF(C38="","",IF(OR(H38="Done",H38="Not applicable"),IF(AND(H38="Done",I38=""),"Enter completion date",IF(N(J38)&gt;0,"Done late","")),IF(Settings!$C$6&gt;G38,"OVERDUE","")))</f>
        <v/>
      </c>
      <c r="L38" s="8"/>
    </row>
    <row r="39" customFormat="false" ht="15" hidden="false" customHeight="false" outlineLevel="0" collapsed="false">
      <c r="A39" s="22" t="n">
        <f aca="false">IF(C39="","",COUNTA($C$9:C39))</f>
        <v>31</v>
      </c>
      <c r="B39" s="8" t="s">
        <v>103</v>
      </c>
      <c r="C39" s="8" t="s">
        <v>106</v>
      </c>
      <c r="D39" s="8" t="s">
        <v>68</v>
      </c>
      <c r="E39" s="8" t="s">
        <v>63</v>
      </c>
      <c r="F39" s="23" t="n">
        <v>7</v>
      </c>
      <c r="G39" s="18" t="n">
        <f aca="false">IF(OR(C39="",F39=""),"",IF(F39&gt;=1,WORKDAY(Settings!$C$5,F39,Settings!$B$11:$B$50),WORKDAY(Settings!$C$7+1,F39-1,Settings!$B$11:$B$50)))</f>
        <v>46307</v>
      </c>
      <c r="H39" s="8" t="s">
        <v>95</v>
      </c>
      <c r="I39" s="17"/>
      <c r="J39" s="22" t="str">
        <f aca="false">IF(OR(G39="",H39&lt;&gt;"Done",I39=""),"",MAX(0,NETWORKDAYS(G39,I39,Settings!$B$11:$B$50)-1))</f>
        <v/>
      </c>
      <c r="K39" s="10" t="str">
        <f aca="false">IF(C39="","",IF(OR(H39="Done",H39="Not applicable"),IF(AND(H39="Done",I39=""),"Enter completion date",IF(N(J39)&gt;0,"Done late","")),IF(Settings!$C$6&gt;G39,"OVERDUE","")))</f>
        <v/>
      </c>
      <c r="L39" s="8"/>
    </row>
    <row r="40" customFormat="false" ht="15" hidden="false" customHeight="false" outlineLevel="0" collapsed="false">
      <c r="A40" s="22" t="n">
        <f aca="false">IF(C40="","",COUNTA($C$9:C40))</f>
        <v>32</v>
      </c>
      <c r="B40" s="8" t="s">
        <v>103</v>
      </c>
      <c r="C40" s="8" t="s">
        <v>107</v>
      </c>
      <c r="D40" s="8" t="s">
        <v>70</v>
      </c>
      <c r="E40" s="8" t="s">
        <v>63</v>
      </c>
      <c r="F40" s="23" t="n">
        <v>7</v>
      </c>
      <c r="G40" s="18" t="n">
        <f aca="false">IF(OR(C40="",F40=""),"",IF(F40&gt;=1,WORKDAY(Settings!$C$5,F40,Settings!$B$11:$B$50),WORKDAY(Settings!$C$7+1,F40-1,Settings!$B$11:$B$50)))</f>
        <v>46307</v>
      </c>
      <c r="H40" s="8" t="s">
        <v>95</v>
      </c>
      <c r="I40" s="17"/>
      <c r="J40" s="22" t="str">
        <f aca="false">IF(OR(G40="",H40&lt;&gt;"Done",I40=""),"",MAX(0,NETWORKDAYS(G40,I40,Settings!$B$11:$B$50)-1))</f>
        <v/>
      </c>
      <c r="K40" s="10" t="str">
        <f aca="false">IF(C40="","",IF(OR(H40="Done",H40="Not applicable"),IF(AND(H40="Done",I40=""),"Enter completion date",IF(N(J40)&gt;0,"Done late","")),IF(Settings!$C$6&gt;G40,"OVERDUE","")))</f>
        <v/>
      </c>
      <c r="L40" s="8"/>
    </row>
    <row r="41" customFormat="false" ht="15" hidden="false" customHeight="false" outlineLevel="0" collapsed="false">
      <c r="A41" s="22" t="n">
        <f aca="false">IF(C41="","",COUNTA($C$9:C41))</f>
        <v>33</v>
      </c>
      <c r="B41" s="8" t="s">
        <v>103</v>
      </c>
      <c r="C41" s="8" t="s">
        <v>108</v>
      </c>
      <c r="D41" s="8" t="s">
        <v>62</v>
      </c>
      <c r="E41" s="8" t="s">
        <v>63</v>
      </c>
      <c r="F41" s="23" t="n">
        <v>8</v>
      </c>
      <c r="G41" s="18" t="n">
        <f aca="false">IF(OR(C41="",F41=""),"",IF(F41&gt;=1,WORKDAY(Settings!$C$5,F41,Settings!$B$11:$B$50),WORKDAY(Settings!$C$7+1,F41-1,Settings!$B$11:$B$50)))</f>
        <v>46308</v>
      </c>
      <c r="H41" s="8" t="s">
        <v>95</v>
      </c>
      <c r="I41" s="17"/>
      <c r="J41" s="22" t="str">
        <f aca="false">IF(OR(G41="",H41&lt;&gt;"Done",I41=""),"",MAX(0,NETWORKDAYS(G41,I41,Settings!$B$11:$B$50)-1))</f>
        <v/>
      </c>
      <c r="K41" s="10" t="str">
        <f aca="false">IF(C41="","",IF(OR(H41="Done",H41="Not applicable"),IF(AND(H41="Done",I41=""),"Enter completion date",IF(N(J41)&gt;0,"Done late","")),IF(Settings!$C$6&gt;G41,"OVERDUE","")))</f>
        <v/>
      </c>
      <c r="L41" s="8"/>
    </row>
    <row r="42" customFormat="false" ht="15" hidden="false" customHeight="false" outlineLevel="0" collapsed="false">
      <c r="A42" s="22" t="str">
        <f aca="false">IF(C42="","",COUNTA($C$9:C42))</f>
        <v/>
      </c>
      <c r="B42" s="8"/>
      <c r="C42" s="8"/>
      <c r="D42" s="8"/>
      <c r="E42" s="8"/>
      <c r="F42" s="23"/>
      <c r="G42" s="18" t="str">
        <f aca="false">IF(OR(C42="",F42=""),"",IF(F42&gt;=1,WORKDAY(Settings!$C$5,F42,Settings!$B$11:$B$50),WORKDAY(Settings!$C$7+1,F42-1,Settings!$B$11:$B$50)))</f>
        <v/>
      </c>
      <c r="H42" s="8"/>
      <c r="I42" s="17"/>
      <c r="J42" s="22" t="str">
        <f aca="false">IF(OR(G42="",H42&lt;&gt;"Done",I42=""),"",MAX(0,NETWORKDAYS(G42,I42,Settings!$B$11:$B$50)-1))</f>
        <v/>
      </c>
      <c r="K42" s="10" t="str">
        <f aca="false">IF(C42="","",IF(OR(H42="Done",H42="Not applicable"),IF(AND(H42="Done",I42=""),"Enter completion date",IF(N(J42)&gt;0,"Done late","")),IF(Settings!$C$6&gt;G42,"OVERDUE","")))</f>
        <v/>
      </c>
      <c r="L42" s="8"/>
    </row>
    <row r="43" customFormat="false" ht="15" hidden="false" customHeight="false" outlineLevel="0" collapsed="false">
      <c r="A43" s="22" t="str">
        <f aca="false">IF(C43="","",COUNTA($C$9:C43))</f>
        <v/>
      </c>
      <c r="B43" s="8"/>
      <c r="C43" s="8"/>
      <c r="D43" s="8"/>
      <c r="E43" s="8"/>
      <c r="F43" s="23"/>
      <c r="G43" s="18" t="str">
        <f aca="false">IF(OR(C43="",F43=""),"",IF(F43&gt;=1,WORKDAY(Settings!$C$5,F43,Settings!$B$11:$B$50),WORKDAY(Settings!$C$7+1,F43-1,Settings!$B$11:$B$50)))</f>
        <v/>
      </c>
      <c r="H43" s="8"/>
      <c r="I43" s="17"/>
      <c r="J43" s="22" t="str">
        <f aca="false">IF(OR(G43="",H43&lt;&gt;"Done",I43=""),"",MAX(0,NETWORKDAYS(G43,I43,Settings!$B$11:$B$50)-1))</f>
        <v/>
      </c>
      <c r="K43" s="10" t="str">
        <f aca="false">IF(C43="","",IF(OR(H43="Done",H43="Not applicable"),IF(AND(H43="Done",I43=""),"Enter completion date",IF(N(J43)&gt;0,"Done late","")),IF(Settings!$C$6&gt;G43,"OVERDUE","")))</f>
        <v/>
      </c>
      <c r="L43" s="8"/>
    </row>
    <row r="44" customFormat="false" ht="15" hidden="false" customHeight="false" outlineLevel="0" collapsed="false">
      <c r="A44" s="22" t="str">
        <f aca="false">IF(C44="","",COUNTA($C$9:C44))</f>
        <v/>
      </c>
      <c r="B44" s="8"/>
      <c r="C44" s="8"/>
      <c r="D44" s="8"/>
      <c r="E44" s="8"/>
      <c r="F44" s="23"/>
      <c r="G44" s="18" t="str">
        <f aca="false">IF(OR(C44="",F44=""),"",IF(F44&gt;=1,WORKDAY(Settings!$C$5,F44,Settings!$B$11:$B$50),WORKDAY(Settings!$C$7+1,F44-1,Settings!$B$11:$B$50)))</f>
        <v/>
      </c>
      <c r="H44" s="8"/>
      <c r="I44" s="17"/>
      <c r="J44" s="22" t="str">
        <f aca="false">IF(OR(G44="",H44&lt;&gt;"Done",I44=""),"",MAX(0,NETWORKDAYS(G44,I44,Settings!$B$11:$B$50)-1))</f>
        <v/>
      </c>
      <c r="K44" s="10" t="str">
        <f aca="false">IF(C44="","",IF(OR(H44="Done",H44="Not applicable"),IF(AND(H44="Done",I44=""),"Enter completion date",IF(N(J44)&gt;0,"Done late","")),IF(Settings!$C$6&gt;G44,"OVERDUE","")))</f>
        <v/>
      </c>
      <c r="L44" s="8"/>
    </row>
    <row r="45" customFormat="false" ht="15" hidden="false" customHeight="false" outlineLevel="0" collapsed="false">
      <c r="A45" s="22" t="str">
        <f aca="false">IF(C45="","",COUNTA($C$9:C45))</f>
        <v/>
      </c>
      <c r="B45" s="8"/>
      <c r="C45" s="8"/>
      <c r="D45" s="8"/>
      <c r="E45" s="8"/>
      <c r="F45" s="23"/>
      <c r="G45" s="18" t="str">
        <f aca="false">IF(OR(C45="",F45=""),"",IF(F45&gt;=1,WORKDAY(Settings!$C$5,F45,Settings!$B$11:$B$50),WORKDAY(Settings!$C$7+1,F45-1,Settings!$B$11:$B$50)))</f>
        <v/>
      </c>
      <c r="H45" s="8"/>
      <c r="I45" s="17"/>
      <c r="J45" s="22" t="str">
        <f aca="false">IF(OR(G45="",H45&lt;&gt;"Done",I45=""),"",MAX(0,NETWORKDAYS(G45,I45,Settings!$B$11:$B$50)-1))</f>
        <v/>
      </c>
      <c r="K45" s="10" t="str">
        <f aca="false">IF(C45="","",IF(OR(H45="Done",H45="Not applicable"),IF(AND(H45="Done",I45=""),"Enter completion date",IF(N(J45)&gt;0,"Done late","")),IF(Settings!$C$6&gt;G45,"OVERDUE","")))</f>
        <v/>
      </c>
      <c r="L45" s="8"/>
    </row>
    <row r="46" customFormat="false" ht="15" hidden="false" customHeight="false" outlineLevel="0" collapsed="false">
      <c r="A46" s="22" t="str">
        <f aca="false">IF(C46="","",COUNTA($C$9:C46))</f>
        <v/>
      </c>
      <c r="B46" s="8"/>
      <c r="C46" s="8"/>
      <c r="D46" s="8"/>
      <c r="E46" s="8"/>
      <c r="F46" s="23"/>
      <c r="G46" s="18" t="str">
        <f aca="false">IF(OR(C46="",F46=""),"",IF(F46&gt;=1,WORKDAY(Settings!$C$5,F46,Settings!$B$11:$B$50),WORKDAY(Settings!$C$7+1,F46-1,Settings!$B$11:$B$50)))</f>
        <v/>
      </c>
      <c r="H46" s="8"/>
      <c r="I46" s="17"/>
      <c r="J46" s="22" t="str">
        <f aca="false">IF(OR(G46="",H46&lt;&gt;"Done",I46=""),"",MAX(0,NETWORKDAYS(G46,I46,Settings!$B$11:$B$50)-1))</f>
        <v/>
      </c>
      <c r="K46" s="10" t="str">
        <f aca="false">IF(C46="","",IF(OR(H46="Done",H46="Not applicable"),IF(AND(H46="Done",I46=""),"Enter completion date",IF(N(J46)&gt;0,"Done late","")),IF(Settings!$C$6&gt;G46,"OVERDUE","")))</f>
        <v/>
      </c>
      <c r="L46" s="8"/>
    </row>
    <row r="47" customFormat="false" ht="15" hidden="false" customHeight="false" outlineLevel="0" collapsed="false">
      <c r="A47" s="22" t="str">
        <f aca="false">IF(C47="","",COUNTA($C$9:C47))</f>
        <v/>
      </c>
      <c r="B47" s="8"/>
      <c r="C47" s="8"/>
      <c r="D47" s="8"/>
      <c r="E47" s="8"/>
      <c r="F47" s="23"/>
      <c r="G47" s="18" t="str">
        <f aca="false">IF(OR(C47="",F47=""),"",IF(F47&gt;=1,WORKDAY(Settings!$C$5,F47,Settings!$B$11:$B$50),WORKDAY(Settings!$C$7+1,F47-1,Settings!$B$11:$B$50)))</f>
        <v/>
      </c>
      <c r="H47" s="8"/>
      <c r="I47" s="17"/>
      <c r="J47" s="22" t="str">
        <f aca="false">IF(OR(G47="",H47&lt;&gt;"Done",I47=""),"",MAX(0,NETWORKDAYS(G47,I47,Settings!$B$11:$B$50)-1))</f>
        <v/>
      </c>
      <c r="K47" s="10" t="str">
        <f aca="false">IF(C47="","",IF(OR(H47="Done",H47="Not applicable"),IF(AND(H47="Done",I47=""),"Enter completion date",IF(N(J47)&gt;0,"Done late","")),IF(Settings!$C$6&gt;G47,"OVERDUE","")))</f>
        <v/>
      </c>
      <c r="L47" s="8"/>
    </row>
    <row r="48" customFormat="false" ht="15" hidden="false" customHeight="false" outlineLevel="0" collapsed="false">
      <c r="A48" s="22" t="str">
        <f aca="false">IF(C48="","",COUNTA($C$9:C48))</f>
        <v/>
      </c>
      <c r="B48" s="8"/>
      <c r="C48" s="8"/>
      <c r="D48" s="8"/>
      <c r="E48" s="8"/>
      <c r="F48" s="23"/>
      <c r="G48" s="18" t="str">
        <f aca="false">IF(OR(C48="",F48=""),"",IF(F48&gt;=1,WORKDAY(Settings!$C$5,F48,Settings!$B$11:$B$50),WORKDAY(Settings!$C$7+1,F48-1,Settings!$B$11:$B$50)))</f>
        <v/>
      </c>
      <c r="H48" s="8"/>
      <c r="I48" s="17"/>
      <c r="J48" s="22" t="str">
        <f aca="false">IF(OR(G48="",H48&lt;&gt;"Done",I48=""),"",MAX(0,NETWORKDAYS(G48,I48,Settings!$B$11:$B$50)-1))</f>
        <v/>
      </c>
      <c r="K48" s="10" t="str">
        <f aca="false">IF(C48="","",IF(OR(H48="Done",H48="Not applicable"),IF(AND(H48="Done",I48=""),"Enter completion date",IF(N(J48)&gt;0,"Done late","")),IF(Settings!$C$6&gt;G48,"OVERDUE","")))</f>
        <v/>
      </c>
      <c r="L48" s="8"/>
    </row>
    <row r="49" customFormat="false" ht="15" hidden="false" customHeight="false" outlineLevel="0" collapsed="false">
      <c r="A49" s="22" t="str">
        <f aca="false">IF(C49="","",COUNTA($C$9:C49))</f>
        <v/>
      </c>
      <c r="B49" s="8"/>
      <c r="C49" s="8"/>
      <c r="D49" s="8"/>
      <c r="E49" s="8"/>
      <c r="F49" s="23"/>
      <c r="G49" s="18" t="str">
        <f aca="false">IF(OR(C49="",F49=""),"",IF(F49&gt;=1,WORKDAY(Settings!$C$5,F49,Settings!$B$11:$B$50),WORKDAY(Settings!$C$7+1,F49-1,Settings!$B$11:$B$50)))</f>
        <v/>
      </c>
      <c r="H49" s="8"/>
      <c r="I49" s="17"/>
      <c r="J49" s="22" t="str">
        <f aca="false">IF(OR(G49="",H49&lt;&gt;"Done",I49=""),"",MAX(0,NETWORKDAYS(G49,I49,Settings!$B$11:$B$50)-1))</f>
        <v/>
      </c>
      <c r="K49" s="10" t="str">
        <f aca="false">IF(C49="","",IF(OR(H49="Done",H49="Not applicable"),IF(AND(H49="Done",I49=""),"Enter completion date",IF(N(J49)&gt;0,"Done late","")),IF(Settings!$C$6&gt;G49,"OVERDUE","")))</f>
        <v/>
      </c>
      <c r="L49" s="8"/>
    </row>
    <row r="50" customFormat="false" ht="15" hidden="false" customHeight="false" outlineLevel="0" collapsed="false">
      <c r="A50" s="22" t="str">
        <f aca="false">IF(C50="","",COUNTA($C$9:C50))</f>
        <v/>
      </c>
      <c r="B50" s="8"/>
      <c r="C50" s="8"/>
      <c r="D50" s="8"/>
      <c r="E50" s="8"/>
      <c r="F50" s="23"/>
      <c r="G50" s="18" t="str">
        <f aca="false">IF(OR(C50="",F50=""),"",IF(F50&gt;=1,WORKDAY(Settings!$C$5,F50,Settings!$B$11:$B$50),WORKDAY(Settings!$C$7+1,F50-1,Settings!$B$11:$B$50)))</f>
        <v/>
      </c>
      <c r="H50" s="8"/>
      <c r="I50" s="17"/>
      <c r="J50" s="22" t="str">
        <f aca="false">IF(OR(G50="",H50&lt;&gt;"Done",I50=""),"",MAX(0,NETWORKDAYS(G50,I50,Settings!$B$11:$B$50)-1))</f>
        <v/>
      </c>
      <c r="K50" s="10" t="str">
        <f aca="false">IF(C50="","",IF(OR(H50="Done",H50="Not applicable"),IF(AND(H50="Done",I50=""),"Enter completion date",IF(N(J50)&gt;0,"Done late","")),IF(Settings!$C$6&gt;G50,"OVERDUE","")))</f>
        <v/>
      </c>
      <c r="L50" s="8"/>
    </row>
    <row r="51" customFormat="false" ht="15" hidden="false" customHeight="false" outlineLevel="0" collapsed="false">
      <c r="A51" s="22" t="str">
        <f aca="false">IF(C51="","",COUNTA($C$9:C51))</f>
        <v/>
      </c>
      <c r="B51" s="8"/>
      <c r="C51" s="8"/>
      <c r="D51" s="8"/>
      <c r="E51" s="8"/>
      <c r="F51" s="23"/>
      <c r="G51" s="18" t="str">
        <f aca="false">IF(OR(C51="",F51=""),"",IF(F51&gt;=1,WORKDAY(Settings!$C$5,F51,Settings!$B$11:$B$50),WORKDAY(Settings!$C$7+1,F51-1,Settings!$B$11:$B$50)))</f>
        <v/>
      </c>
      <c r="H51" s="8"/>
      <c r="I51" s="17"/>
      <c r="J51" s="22" t="str">
        <f aca="false">IF(OR(G51="",H51&lt;&gt;"Done",I51=""),"",MAX(0,NETWORKDAYS(G51,I51,Settings!$B$11:$B$50)-1))</f>
        <v/>
      </c>
      <c r="K51" s="10" t="str">
        <f aca="false">IF(C51="","",IF(OR(H51="Done",H51="Not applicable"),IF(AND(H51="Done",I51=""),"Enter completion date",IF(N(J51)&gt;0,"Done late","")),IF(Settings!$C$6&gt;G51,"OVERDUE","")))</f>
        <v/>
      </c>
      <c r="L51" s="8"/>
    </row>
    <row r="52" customFormat="false" ht="15" hidden="false" customHeight="false" outlineLevel="0" collapsed="false">
      <c r="A52" s="22" t="str">
        <f aca="false">IF(C52="","",COUNTA($C$9:C52))</f>
        <v/>
      </c>
      <c r="B52" s="8"/>
      <c r="C52" s="8"/>
      <c r="D52" s="8"/>
      <c r="E52" s="8"/>
      <c r="F52" s="23"/>
      <c r="G52" s="18" t="str">
        <f aca="false">IF(OR(C52="",F52=""),"",IF(F52&gt;=1,WORKDAY(Settings!$C$5,F52,Settings!$B$11:$B$50),WORKDAY(Settings!$C$7+1,F52-1,Settings!$B$11:$B$50)))</f>
        <v/>
      </c>
      <c r="H52" s="8"/>
      <c r="I52" s="17"/>
      <c r="J52" s="22" t="str">
        <f aca="false">IF(OR(G52="",H52&lt;&gt;"Done",I52=""),"",MAX(0,NETWORKDAYS(G52,I52,Settings!$B$11:$B$50)-1))</f>
        <v/>
      </c>
      <c r="K52" s="10" t="str">
        <f aca="false">IF(C52="","",IF(OR(H52="Done",H52="Not applicable"),IF(AND(H52="Done",I52=""),"Enter completion date",IF(N(J52)&gt;0,"Done late","")),IF(Settings!$C$6&gt;G52,"OVERDUE","")))</f>
        <v/>
      </c>
      <c r="L52" s="8"/>
    </row>
    <row r="53" customFormat="false" ht="15" hidden="false" customHeight="false" outlineLevel="0" collapsed="false">
      <c r="A53" s="22" t="str">
        <f aca="false">IF(C53="","",COUNTA($C$9:C53))</f>
        <v/>
      </c>
      <c r="B53" s="8"/>
      <c r="C53" s="8"/>
      <c r="D53" s="8"/>
      <c r="E53" s="8"/>
      <c r="F53" s="23"/>
      <c r="G53" s="18" t="str">
        <f aca="false">IF(OR(C53="",F53=""),"",IF(F53&gt;=1,WORKDAY(Settings!$C$5,F53,Settings!$B$11:$B$50),WORKDAY(Settings!$C$7+1,F53-1,Settings!$B$11:$B$50)))</f>
        <v/>
      </c>
      <c r="H53" s="8"/>
      <c r="I53" s="17"/>
      <c r="J53" s="22" t="str">
        <f aca="false">IF(OR(G53="",H53&lt;&gt;"Done",I53=""),"",MAX(0,NETWORKDAYS(G53,I53,Settings!$B$11:$B$50)-1))</f>
        <v/>
      </c>
      <c r="K53" s="10" t="str">
        <f aca="false">IF(C53="","",IF(OR(H53="Done",H53="Not applicable"),IF(AND(H53="Done",I53=""),"Enter completion date",IF(N(J53)&gt;0,"Done late","")),IF(Settings!$C$6&gt;G53,"OVERDUE","")))</f>
        <v/>
      </c>
      <c r="L53" s="8"/>
    </row>
    <row r="54" customFormat="false" ht="15" hidden="false" customHeight="false" outlineLevel="0" collapsed="false">
      <c r="A54" s="22" t="str">
        <f aca="false">IF(C54="","",COUNTA($C$9:C54))</f>
        <v/>
      </c>
      <c r="B54" s="8"/>
      <c r="C54" s="8"/>
      <c r="D54" s="8"/>
      <c r="E54" s="8"/>
      <c r="F54" s="23"/>
      <c r="G54" s="18" t="str">
        <f aca="false">IF(OR(C54="",F54=""),"",IF(F54&gt;=1,WORKDAY(Settings!$C$5,F54,Settings!$B$11:$B$50),WORKDAY(Settings!$C$7+1,F54-1,Settings!$B$11:$B$50)))</f>
        <v/>
      </c>
      <c r="H54" s="8"/>
      <c r="I54" s="17"/>
      <c r="J54" s="22" t="str">
        <f aca="false">IF(OR(G54="",H54&lt;&gt;"Done",I54=""),"",MAX(0,NETWORKDAYS(G54,I54,Settings!$B$11:$B$50)-1))</f>
        <v/>
      </c>
      <c r="K54" s="10" t="str">
        <f aca="false">IF(C54="","",IF(OR(H54="Done",H54="Not applicable"),IF(AND(H54="Done",I54=""),"Enter completion date",IF(N(J54)&gt;0,"Done late","")),IF(Settings!$C$6&gt;G54,"OVERDUE","")))</f>
        <v/>
      </c>
      <c r="L54" s="8"/>
    </row>
    <row r="55" customFormat="false" ht="15" hidden="false" customHeight="false" outlineLevel="0" collapsed="false">
      <c r="A55" s="22" t="str">
        <f aca="false">IF(C55="","",COUNTA($C$9:C55))</f>
        <v/>
      </c>
      <c r="B55" s="8"/>
      <c r="C55" s="8"/>
      <c r="D55" s="8"/>
      <c r="E55" s="8"/>
      <c r="F55" s="23"/>
      <c r="G55" s="18" t="str">
        <f aca="false">IF(OR(C55="",F55=""),"",IF(F55&gt;=1,WORKDAY(Settings!$C$5,F55,Settings!$B$11:$B$50),WORKDAY(Settings!$C$7+1,F55-1,Settings!$B$11:$B$50)))</f>
        <v/>
      </c>
      <c r="H55" s="8"/>
      <c r="I55" s="17"/>
      <c r="J55" s="22" t="str">
        <f aca="false">IF(OR(G55="",H55&lt;&gt;"Done",I55=""),"",MAX(0,NETWORKDAYS(G55,I55,Settings!$B$11:$B$50)-1))</f>
        <v/>
      </c>
      <c r="K55" s="10" t="str">
        <f aca="false">IF(C55="","",IF(OR(H55="Done",H55="Not applicable"),IF(AND(H55="Done",I55=""),"Enter completion date",IF(N(J55)&gt;0,"Done late","")),IF(Settings!$C$6&gt;G55,"OVERDUE","")))</f>
        <v/>
      </c>
      <c r="L55" s="8"/>
    </row>
    <row r="56" customFormat="false" ht="15" hidden="false" customHeight="false" outlineLevel="0" collapsed="false">
      <c r="A56" s="22" t="str">
        <f aca="false">IF(C56="","",COUNTA($C$9:C56))</f>
        <v/>
      </c>
      <c r="B56" s="8"/>
      <c r="C56" s="8"/>
      <c r="D56" s="8"/>
      <c r="E56" s="8"/>
      <c r="F56" s="23"/>
      <c r="G56" s="18" t="str">
        <f aca="false">IF(OR(C56="",F56=""),"",IF(F56&gt;=1,WORKDAY(Settings!$C$5,F56,Settings!$B$11:$B$50),WORKDAY(Settings!$C$7+1,F56-1,Settings!$B$11:$B$50)))</f>
        <v/>
      </c>
      <c r="H56" s="8"/>
      <c r="I56" s="17"/>
      <c r="J56" s="22" t="str">
        <f aca="false">IF(OR(G56="",H56&lt;&gt;"Done",I56=""),"",MAX(0,NETWORKDAYS(G56,I56,Settings!$B$11:$B$50)-1))</f>
        <v/>
      </c>
      <c r="K56" s="10" t="str">
        <f aca="false">IF(C56="","",IF(OR(H56="Done",H56="Not applicable"),IF(AND(H56="Done",I56=""),"Enter completion date",IF(N(J56)&gt;0,"Done late","")),IF(Settings!$C$6&gt;G56,"OVERDUE","")))</f>
        <v/>
      </c>
      <c r="L56" s="8"/>
    </row>
    <row r="57" customFormat="false" ht="15" hidden="false" customHeight="false" outlineLevel="0" collapsed="false">
      <c r="A57" s="22" t="str">
        <f aca="false">IF(C57="","",COUNTA($C$9:C57))</f>
        <v/>
      </c>
      <c r="B57" s="8"/>
      <c r="C57" s="8"/>
      <c r="D57" s="8"/>
      <c r="E57" s="8"/>
      <c r="F57" s="23"/>
      <c r="G57" s="18" t="str">
        <f aca="false">IF(OR(C57="",F57=""),"",IF(F57&gt;=1,WORKDAY(Settings!$C$5,F57,Settings!$B$11:$B$50),WORKDAY(Settings!$C$7+1,F57-1,Settings!$B$11:$B$50)))</f>
        <v/>
      </c>
      <c r="H57" s="8"/>
      <c r="I57" s="17"/>
      <c r="J57" s="22" t="str">
        <f aca="false">IF(OR(G57="",H57&lt;&gt;"Done",I57=""),"",MAX(0,NETWORKDAYS(G57,I57,Settings!$B$11:$B$50)-1))</f>
        <v/>
      </c>
      <c r="K57" s="10" t="str">
        <f aca="false">IF(C57="","",IF(OR(H57="Done",H57="Not applicable"),IF(AND(H57="Done",I57=""),"Enter completion date",IF(N(J57)&gt;0,"Done late","")),IF(Settings!$C$6&gt;G57,"OVERDUE","")))</f>
        <v/>
      </c>
      <c r="L57" s="8"/>
    </row>
    <row r="58" customFormat="false" ht="15" hidden="false" customHeight="false" outlineLevel="0" collapsed="false">
      <c r="A58" s="22" t="str">
        <f aca="false">IF(C58="","",COUNTA($C$9:C58))</f>
        <v/>
      </c>
      <c r="B58" s="8"/>
      <c r="C58" s="8"/>
      <c r="D58" s="8"/>
      <c r="E58" s="8"/>
      <c r="F58" s="23"/>
      <c r="G58" s="18" t="str">
        <f aca="false">IF(OR(C58="",F58=""),"",IF(F58&gt;=1,WORKDAY(Settings!$C$5,F58,Settings!$B$11:$B$50),WORKDAY(Settings!$C$7+1,F58-1,Settings!$B$11:$B$50)))</f>
        <v/>
      </c>
      <c r="H58" s="8"/>
      <c r="I58" s="17"/>
      <c r="J58" s="22" t="str">
        <f aca="false">IF(OR(G58="",H58&lt;&gt;"Done",I58=""),"",MAX(0,NETWORKDAYS(G58,I58,Settings!$B$11:$B$50)-1))</f>
        <v/>
      </c>
      <c r="K58" s="10" t="str">
        <f aca="false">IF(C58="","",IF(OR(H58="Done",H58="Not applicable"),IF(AND(H58="Done",I58=""),"Enter completion date",IF(N(J58)&gt;0,"Done late","")),IF(Settings!$C$6&gt;G58,"OVERDUE","")))</f>
        <v/>
      </c>
      <c r="L58" s="8"/>
    </row>
    <row r="59" customFormat="false" ht="15" hidden="false" customHeight="false" outlineLevel="0" collapsed="false">
      <c r="A59" s="22" t="str">
        <f aca="false">IF(C59="","",COUNTA($C$9:C59))</f>
        <v/>
      </c>
      <c r="B59" s="8"/>
      <c r="C59" s="8"/>
      <c r="D59" s="8"/>
      <c r="E59" s="8"/>
      <c r="F59" s="23"/>
      <c r="G59" s="18" t="str">
        <f aca="false">IF(OR(C59="",F59=""),"",IF(F59&gt;=1,WORKDAY(Settings!$C$5,F59,Settings!$B$11:$B$50),WORKDAY(Settings!$C$7+1,F59-1,Settings!$B$11:$B$50)))</f>
        <v/>
      </c>
      <c r="H59" s="8"/>
      <c r="I59" s="17"/>
      <c r="J59" s="22" t="str">
        <f aca="false">IF(OR(G59="",H59&lt;&gt;"Done",I59=""),"",MAX(0,NETWORKDAYS(G59,I59,Settings!$B$11:$B$50)-1))</f>
        <v/>
      </c>
      <c r="K59" s="10" t="str">
        <f aca="false">IF(C59="","",IF(OR(H59="Done",H59="Not applicable"),IF(AND(H59="Done",I59=""),"Enter completion date",IF(N(J59)&gt;0,"Done late","")),IF(Settings!$C$6&gt;G59,"OVERDUE","")))</f>
        <v/>
      </c>
      <c r="L59" s="8"/>
    </row>
    <row r="60" customFormat="false" ht="15" hidden="false" customHeight="false" outlineLevel="0" collapsed="false">
      <c r="A60" s="22" t="str">
        <f aca="false">IF(C60="","",COUNTA($C$9:C60))</f>
        <v/>
      </c>
      <c r="B60" s="8"/>
      <c r="C60" s="8"/>
      <c r="D60" s="8"/>
      <c r="E60" s="8"/>
      <c r="F60" s="23"/>
      <c r="G60" s="18" t="str">
        <f aca="false">IF(OR(C60="",F60=""),"",IF(F60&gt;=1,WORKDAY(Settings!$C$5,F60,Settings!$B$11:$B$50),WORKDAY(Settings!$C$7+1,F60-1,Settings!$B$11:$B$50)))</f>
        <v/>
      </c>
      <c r="H60" s="8"/>
      <c r="I60" s="17"/>
      <c r="J60" s="22" t="str">
        <f aca="false">IF(OR(G60="",H60&lt;&gt;"Done",I60=""),"",MAX(0,NETWORKDAYS(G60,I60,Settings!$B$11:$B$50)-1))</f>
        <v/>
      </c>
      <c r="K60" s="10" t="str">
        <f aca="false">IF(C60="","",IF(OR(H60="Done",H60="Not applicable"),IF(AND(H60="Done",I60=""),"Enter completion date",IF(N(J60)&gt;0,"Done late","")),IF(Settings!$C$6&gt;G60,"OVERDUE","")))</f>
        <v/>
      </c>
      <c r="L60" s="8"/>
    </row>
    <row r="61" customFormat="false" ht="15" hidden="false" customHeight="false" outlineLevel="0" collapsed="false">
      <c r="A61" s="22" t="str">
        <f aca="false">IF(C61="","",COUNTA($C$9:C61))</f>
        <v/>
      </c>
      <c r="B61" s="8"/>
      <c r="C61" s="8"/>
      <c r="D61" s="8"/>
      <c r="E61" s="8"/>
      <c r="F61" s="23"/>
      <c r="G61" s="18" t="str">
        <f aca="false">IF(OR(C61="",F61=""),"",IF(F61&gt;=1,WORKDAY(Settings!$C$5,F61,Settings!$B$11:$B$50),WORKDAY(Settings!$C$7+1,F61-1,Settings!$B$11:$B$50)))</f>
        <v/>
      </c>
      <c r="H61" s="8"/>
      <c r="I61" s="17"/>
      <c r="J61" s="22" t="str">
        <f aca="false">IF(OR(G61="",H61&lt;&gt;"Done",I61=""),"",MAX(0,NETWORKDAYS(G61,I61,Settings!$B$11:$B$50)-1))</f>
        <v/>
      </c>
      <c r="K61" s="10" t="str">
        <f aca="false">IF(C61="","",IF(OR(H61="Done",H61="Not applicable"),IF(AND(H61="Done",I61=""),"Enter completion date",IF(N(J61)&gt;0,"Done late","")),IF(Settings!$C$6&gt;G61,"OVERDUE","")))</f>
        <v/>
      </c>
      <c r="L61" s="8"/>
    </row>
    <row r="62" customFormat="false" ht="15" hidden="false" customHeight="false" outlineLevel="0" collapsed="false">
      <c r="A62" s="22" t="str">
        <f aca="false">IF(C62="","",COUNTA($C$9:C62))</f>
        <v/>
      </c>
      <c r="B62" s="8"/>
      <c r="C62" s="8"/>
      <c r="D62" s="8"/>
      <c r="E62" s="8"/>
      <c r="F62" s="23"/>
      <c r="G62" s="18" t="str">
        <f aca="false">IF(OR(C62="",F62=""),"",IF(F62&gt;=1,WORKDAY(Settings!$C$5,F62,Settings!$B$11:$B$50),WORKDAY(Settings!$C$7+1,F62-1,Settings!$B$11:$B$50)))</f>
        <v/>
      </c>
      <c r="H62" s="8"/>
      <c r="I62" s="17"/>
      <c r="J62" s="22" t="str">
        <f aca="false">IF(OR(G62="",H62&lt;&gt;"Done",I62=""),"",MAX(0,NETWORKDAYS(G62,I62,Settings!$B$11:$B$50)-1))</f>
        <v/>
      </c>
      <c r="K62" s="10" t="str">
        <f aca="false">IF(C62="","",IF(OR(H62="Done",H62="Not applicable"),IF(AND(H62="Done",I62=""),"Enter completion date",IF(N(J62)&gt;0,"Done late","")),IF(Settings!$C$6&gt;G62,"OVERDUE","")))</f>
        <v/>
      </c>
      <c r="L62" s="8"/>
    </row>
    <row r="63" customFormat="false" ht="15" hidden="false" customHeight="false" outlineLevel="0" collapsed="false">
      <c r="A63" s="22" t="str">
        <f aca="false">IF(C63="","",COUNTA($C$9:C63))</f>
        <v/>
      </c>
      <c r="B63" s="8"/>
      <c r="C63" s="8"/>
      <c r="D63" s="8"/>
      <c r="E63" s="8"/>
      <c r="F63" s="23"/>
      <c r="G63" s="18" t="str">
        <f aca="false">IF(OR(C63="",F63=""),"",IF(F63&gt;=1,WORKDAY(Settings!$C$5,F63,Settings!$B$11:$B$50),WORKDAY(Settings!$C$7+1,F63-1,Settings!$B$11:$B$50)))</f>
        <v/>
      </c>
      <c r="H63" s="8"/>
      <c r="I63" s="17"/>
      <c r="J63" s="22" t="str">
        <f aca="false">IF(OR(G63="",H63&lt;&gt;"Done",I63=""),"",MAX(0,NETWORKDAYS(G63,I63,Settings!$B$11:$B$50)-1))</f>
        <v/>
      </c>
      <c r="K63" s="10" t="str">
        <f aca="false">IF(C63="","",IF(OR(H63="Done",H63="Not applicable"),IF(AND(H63="Done",I63=""),"Enter completion date",IF(N(J63)&gt;0,"Done late","")),IF(Settings!$C$6&gt;G63,"OVERDUE","")))</f>
        <v/>
      </c>
      <c r="L63" s="8"/>
    </row>
    <row r="64" customFormat="false" ht="15" hidden="false" customHeight="false" outlineLevel="0" collapsed="false">
      <c r="A64" s="22" t="str">
        <f aca="false">IF(C64="","",COUNTA($C$9:C64))</f>
        <v/>
      </c>
      <c r="B64" s="8"/>
      <c r="C64" s="8"/>
      <c r="D64" s="8"/>
      <c r="E64" s="8"/>
      <c r="F64" s="23"/>
      <c r="G64" s="18" t="str">
        <f aca="false">IF(OR(C64="",F64=""),"",IF(F64&gt;=1,WORKDAY(Settings!$C$5,F64,Settings!$B$11:$B$50),WORKDAY(Settings!$C$7+1,F64-1,Settings!$B$11:$B$50)))</f>
        <v/>
      </c>
      <c r="H64" s="8"/>
      <c r="I64" s="17"/>
      <c r="J64" s="22" t="str">
        <f aca="false">IF(OR(G64="",H64&lt;&gt;"Done",I64=""),"",MAX(0,NETWORKDAYS(G64,I64,Settings!$B$11:$B$50)-1))</f>
        <v/>
      </c>
      <c r="K64" s="10" t="str">
        <f aca="false">IF(C64="","",IF(OR(H64="Done",H64="Not applicable"),IF(AND(H64="Done",I64=""),"Enter completion date",IF(N(J64)&gt;0,"Done late","")),IF(Settings!$C$6&gt;G64,"OVERDUE","")))</f>
        <v/>
      </c>
      <c r="L64" s="8"/>
    </row>
    <row r="65" customFormat="false" ht="15" hidden="false" customHeight="false" outlineLevel="0" collapsed="false">
      <c r="A65" s="22" t="str">
        <f aca="false">IF(C65="","",COUNTA($C$9:C65))</f>
        <v/>
      </c>
      <c r="B65" s="8"/>
      <c r="C65" s="8"/>
      <c r="D65" s="8"/>
      <c r="E65" s="8"/>
      <c r="F65" s="23"/>
      <c r="G65" s="18" t="str">
        <f aca="false">IF(OR(C65="",F65=""),"",IF(F65&gt;=1,WORKDAY(Settings!$C$5,F65,Settings!$B$11:$B$50),WORKDAY(Settings!$C$7+1,F65-1,Settings!$B$11:$B$50)))</f>
        <v/>
      </c>
      <c r="H65" s="8"/>
      <c r="I65" s="17"/>
      <c r="J65" s="22" t="str">
        <f aca="false">IF(OR(G65="",H65&lt;&gt;"Done",I65=""),"",MAX(0,NETWORKDAYS(G65,I65,Settings!$B$11:$B$50)-1))</f>
        <v/>
      </c>
      <c r="K65" s="10" t="str">
        <f aca="false">IF(C65="","",IF(OR(H65="Done",H65="Not applicable"),IF(AND(H65="Done",I65=""),"Enter completion date",IF(N(J65)&gt;0,"Done late","")),IF(Settings!$C$6&gt;G65,"OVERDUE","")))</f>
        <v/>
      </c>
      <c r="L65" s="8"/>
    </row>
    <row r="66" customFormat="false" ht="15" hidden="false" customHeight="false" outlineLevel="0" collapsed="false">
      <c r="A66" s="22" t="str">
        <f aca="false">IF(C66="","",COUNTA($C$9:C66))</f>
        <v/>
      </c>
      <c r="B66" s="8"/>
      <c r="C66" s="8"/>
      <c r="D66" s="8"/>
      <c r="E66" s="8"/>
      <c r="F66" s="23"/>
      <c r="G66" s="18" t="str">
        <f aca="false">IF(OR(C66="",F66=""),"",IF(F66&gt;=1,WORKDAY(Settings!$C$5,F66,Settings!$B$11:$B$50),WORKDAY(Settings!$C$7+1,F66-1,Settings!$B$11:$B$50)))</f>
        <v/>
      </c>
      <c r="H66" s="8"/>
      <c r="I66" s="17"/>
      <c r="J66" s="22" t="str">
        <f aca="false">IF(OR(G66="",H66&lt;&gt;"Done",I66=""),"",MAX(0,NETWORKDAYS(G66,I66,Settings!$B$11:$B$50)-1))</f>
        <v/>
      </c>
      <c r="K66" s="10" t="str">
        <f aca="false">IF(C66="","",IF(OR(H66="Done",H66="Not applicable"),IF(AND(H66="Done",I66=""),"Enter completion date",IF(N(J66)&gt;0,"Done late","")),IF(Settings!$C$6&gt;G66,"OVERDUE","")))</f>
        <v/>
      </c>
      <c r="L66" s="8"/>
    </row>
    <row r="67" customFormat="false" ht="15" hidden="false" customHeight="false" outlineLevel="0" collapsed="false">
      <c r="A67" s="22" t="str">
        <f aca="false">IF(C67="","",COUNTA($C$9:C67))</f>
        <v/>
      </c>
      <c r="B67" s="8"/>
      <c r="C67" s="8"/>
      <c r="D67" s="8"/>
      <c r="E67" s="8"/>
      <c r="F67" s="23"/>
      <c r="G67" s="18" t="str">
        <f aca="false">IF(OR(C67="",F67=""),"",IF(F67&gt;=1,WORKDAY(Settings!$C$5,F67,Settings!$B$11:$B$50),WORKDAY(Settings!$C$7+1,F67-1,Settings!$B$11:$B$50)))</f>
        <v/>
      </c>
      <c r="H67" s="8"/>
      <c r="I67" s="17"/>
      <c r="J67" s="22" t="str">
        <f aca="false">IF(OR(G67="",H67&lt;&gt;"Done",I67=""),"",MAX(0,NETWORKDAYS(G67,I67,Settings!$B$11:$B$50)-1))</f>
        <v/>
      </c>
      <c r="K67" s="10" t="str">
        <f aca="false">IF(C67="","",IF(OR(H67="Done",H67="Not applicable"),IF(AND(H67="Done",I67=""),"Enter completion date",IF(N(J67)&gt;0,"Done late","")),IF(Settings!$C$6&gt;G67,"OVERDUE","")))</f>
        <v/>
      </c>
      <c r="L67" s="8"/>
    </row>
    <row r="68" customFormat="false" ht="15" hidden="false" customHeight="false" outlineLevel="0" collapsed="false">
      <c r="A68" s="22" t="str">
        <f aca="false">IF(C68="","",COUNTA($C$9:C68))</f>
        <v/>
      </c>
      <c r="B68" s="8"/>
      <c r="C68" s="8"/>
      <c r="D68" s="8"/>
      <c r="E68" s="8"/>
      <c r="F68" s="23"/>
      <c r="G68" s="18" t="str">
        <f aca="false">IF(OR(C68="",F68=""),"",IF(F68&gt;=1,WORKDAY(Settings!$C$5,F68,Settings!$B$11:$B$50),WORKDAY(Settings!$C$7+1,F68-1,Settings!$B$11:$B$50)))</f>
        <v/>
      </c>
      <c r="H68" s="8"/>
      <c r="I68" s="17"/>
      <c r="J68" s="22" t="str">
        <f aca="false">IF(OR(G68="",H68&lt;&gt;"Done",I68=""),"",MAX(0,NETWORKDAYS(G68,I68,Settings!$B$11:$B$50)-1))</f>
        <v/>
      </c>
      <c r="K68" s="10" t="str">
        <f aca="false">IF(C68="","",IF(OR(H68="Done",H68="Not applicable"),IF(AND(H68="Done",I68=""),"Enter completion date",IF(N(J68)&gt;0,"Done late","")),IF(Settings!$C$6&gt;G68,"OVERDUE","")))</f>
        <v/>
      </c>
      <c r="L68" s="8"/>
    </row>
    <row r="69" customFormat="false" ht="15" hidden="false" customHeight="false" outlineLevel="0" collapsed="false">
      <c r="A69" s="22" t="str">
        <f aca="false">IF(C69="","",COUNTA($C$9:C69))</f>
        <v/>
      </c>
      <c r="B69" s="8"/>
      <c r="C69" s="8"/>
      <c r="D69" s="8"/>
      <c r="E69" s="8"/>
      <c r="F69" s="23"/>
      <c r="G69" s="18" t="str">
        <f aca="false">IF(OR(C69="",F69=""),"",IF(F69&gt;=1,WORKDAY(Settings!$C$5,F69,Settings!$B$11:$B$50),WORKDAY(Settings!$C$7+1,F69-1,Settings!$B$11:$B$50)))</f>
        <v/>
      </c>
      <c r="H69" s="8"/>
      <c r="I69" s="17"/>
      <c r="J69" s="22" t="str">
        <f aca="false">IF(OR(G69="",H69&lt;&gt;"Done",I69=""),"",MAX(0,NETWORKDAYS(G69,I69,Settings!$B$11:$B$50)-1))</f>
        <v/>
      </c>
      <c r="K69" s="10" t="str">
        <f aca="false">IF(C69="","",IF(OR(H69="Done",H69="Not applicable"),IF(AND(H69="Done",I69=""),"Enter completion date",IF(N(J69)&gt;0,"Done late","")),IF(Settings!$C$6&gt;G69,"OVERDUE","")))</f>
        <v/>
      </c>
      <c r="L69" s="8"/>
    </row>
    <row r="70" customFormat="false" ht="15" hidden="false" customHeight="false" outlineLevel="0" collapsed="false">
      <c r="A70" s="22" t="str">
        <f aca="false">IF(C70="","",COUNTA($C$9:C70))</f>
        <v/>
      </c>
      <c r="B70" s="8"/>
      <c r="C70" s="8"/>
      <c r="D70" s="8"/>
      <c r="E70" s="8"/>
      <c r="F70" s="23"/>
      <c r="G70" s="18" t="str">
        <f aca="false">IF(OR(C70="",F70=""),"",IF(F70&gt;=1,WORKDAY(Settings!$C$5,F70,Settings!$B$11:$B$50),WORKDAY(Settings!$C$7+1,F70-1,Settings!$B$11:$B$50)))</f>
        <v/>
      </c>
      <c r="H70" s="8"/>
      <c r="I70" s="17"/>
      <c r="J70" s="22" t="str">
        <f aca="false">IF(OR(G70="",H70&lt;&gt;"Done",I70=""),"",MAX(0,NETWORKDAYS(G70,I70,Settings!$B$11:$B$50)-1))</f>
        <v/>
      </c>
      <c r="K70" s="10" t="str">
        <f aca="false">IF(C70="","",IF(OR(H70="Done",H70="Not applicable"),IF(AND(H70="Done",I70=""),"Enter completion date",IF(N(J70)&gt;0,"Done late","")),IF(Settings!$C$6&gt;G70,"OVERDUE","")))</f>
        <v/>
      </c>
      <c r="L70" s="8"/>
    </row>
    <row r="71" customFormat="false" ht="15" hidden="false" customHeight="false" outlineLevel="0" collapsed="false">
      <c r="A71" s="22" t="str">
        <f aca="false">IF(C71="","",COUNTA($C$9:C71))</f>
        <v/>
      </c>
      <c r="B71" s="8"/>
      <c r="C71" s="8"/>
      <c r="D71" s="8"/>
      <c r="E71" s="8"/>
      <c r="F71" s="23"/>
      <c r="G71" s="18" t="str">
        <f aca="false">IF(OR(C71="",F71=""),"",IF(F71&gt;=1,WORKDAY(Settings!$C$5,F71,Settings!$B$11:$B$50),WORKDAY(Settings!$C$7+1,F71-1,Settings!$B$11:$B$50)))</f>
        <v/>
      </c>
      <c r="H71" s="8"/>
      <c r="I71" s="17"/>
      <c r="J71" s="22" t="str">
        <f aca="false">IF(OR(G71="",H71&lt;&gt;"Done",I71=""),"",MAX(0,NETWORKDAYS(G71,I71,Settings!$B$11:$B$50)-1))</f>
        <v/>
      </c>
      <c r="K71" s="10" t="str">
        <f aca="false">IF(C71="","",IF(OR(H71="Done",H71="Not applicable"),IF(AND(H71="Done",I71=""),"Enter completion date",IF(N(J71)&gt;0,"Done late","")),IF(Settings!$C$6&gt;G71,"OVERDUE","")))</f>
        <v/>
      </c>
      <c r="L71" s="8"/>
    </row>
    <row r="72" customFormat="false" ht="15" hidden="false" customHeight="false" outlineLevel="0" collapsed="false">
      <c r="A72" s="22" t="str">
        <f aca="false">IF(C72="","",COUNTA($C$9:C72))</f>
        <v/>
      </c>
      <c r="B72" s="8"/>
      <c r="C72" s="8"/>
      <c r="D72" s="8"/>
      <c r="E72" s="8"/>
      <c r="F72" s="23"/>
      <c r="G72" s="18" t="str">
        <f aca="false">IF(OR(C72="",F72=""),"",IF(F72&gt;=1,WORKDAY(Settings!$C$5,F72,Settings!$B$11:$B$50),WORKDAY(Settings!$C$7+1,F72-1,Settings!$B$11:$B$50)))</f>
        <v/>
      </c>
      <c r="H72" s="8"/>
      <c r="I72" s="17"/>
      <c r="J72" s="22" t="str">
        <f aca="false">IF(OR(G72="",H72&lt;&gt;"Done",I72=""),"",MAX(0,NETWORKDAYS(G72,I72,Settings!$B$11:$B$50)-1))</f>
        <v/>
      </c>
      <c r="K72" s="10" t="str">
        <f aca="false">IF(C72="","",IF(OR(H72="Done",H72="Not applicable"),IF(AND(H72="Done",I72=""),"Enter completion date",IF(N(J72)&gt;0,"Done late","")),IF(Settings!$C$6&gt;G72,"OVERDUE","")))</f>
        <v/>
      </c>
      <c r="L72" s="8"/>
    </row>
    <row r="73" customFormat="false" ht="15" hidden="false" customHeight="false" outlineLevel="0" collapsed="false">
      <c r="A73" s="22" t="str">
        <f aca="false">IF(C73="","",COUNTA($C$9:C73))</f>
        <v/>
      </c>
      <c r="B73" s="8"/>
      <c r="C73" s="8"/>
      <c r="D73" s="8"/>
      <c r="E73" s="8"/>
      <c r="F73" s="23"/>
      <c r="G73" s="18" t="str">
        <f aca="false">IF(OR(C73="",F73=""),"",IF(F73&gt;=1,WORKDAY(Settings!$C$5,F73,Settings!$B$11:$B$50),WORKDAY(Settings!$C$7+1,F73-1,Settings!$B$11:$B$50)))</f>
        <v/>
      </c>
      <c r="H73" s="8"/>
      <c r="I73" s="17"/>
      <c r="J73" s="22" t="str">
        <f aca="false">IF(OR(G73="",H73&lt;&gt;"Done",I73=""),"",MAX(0,NETWORKDAYS(G73,I73,Settings!$B$11:$B$50)-1))</f>
        <v/>
      </c>
      <c r="K73" s="10" t="str">
        <f aca="false">IF(C73="","",IF(OR(H73="Done",H73="Not applicable"),IF(AND(H73="Done",I73=""),"Enter completion date",IF(N(J73)&gt;0,"Done late","")),IF(Settings!$C$6&gt;G73,"OVERDUE","")))</f>
        <v/>
      </c>
      <c r="L73" s="8"/>
    </row>
    <row r="74" customFormat="false" ht="15" hidden="false" customHeight="false" outlineLevel="0" collapsed="false">
      <c r="A74" s="22" t="str">
        <f aca="false">IF(C74="","",COUNTA($C$9:C74))</f>
        <v/>
      </c>
      <c r="B74" s="8"/>
      <c r="C74" s="8"/>
      <c r="D74" s="8"/>
      <c r="E74" s="8"/>
      <c r="F74" s="23"/>
      <c r="G74" s="18" t="str">
        <f aca="false">IF(OR(C74="",F74=""),"",IF(F74&gt;=1,WORKDAY(Settings!$C$5,F74,Settings!$B$11:$B$50),WORKDAY(Settings!$C$7+1,F74-1,Settings!$B$11:$B$50)))</f>
        <v/>
      </c>
      <c r="H74" s="8"/>
      <c r="I74" s="17"/>
      <c r="J74" s="22" t="str">
        <f aca="false">IF(OR(G74="",H74&lt;&gt;"Done",I74=""),"",MAX(0,NETWORKDAYS(G74,I74,Settings!$B$11:$B$50)-1))</f>
        <v/>
      </c>
      <c r="K74" s="10" t="str">
        <f aca="false">IF(C74="","",IF(OR(H74="Done",H74="Not applicable"),IF(AND(H74="Done",I74=""),"Enter completion date",IF(N(J74)&gt;0,"Done late","")),IF(Settings!$C$6&gt;G74,"OVERDUE","")))</f>
        <v/>
      </c>
      <c r="L74" s="8"/>
    </row>
    <row r="75" customFormat="false" ht="15" hidden="false" customHeight="false" outlineLevel="0" collapsed="false">
      <c r="A75" s="22" t="str">
        <f aca="false">IF(C75="","",COUNTA($C$9:C75))</f>
        <v/>
      </c>
      <c r="B75" s="8"/>
      <c r="C75" s="8"/>
      <c r="D75" s="8"/>
      <c r="E75" s="8"/>
      <c r="F75" s="23"/>
      <c r="G75" s="18" t="str">
        <f aca="false">IF(OR(C75="",F75=""),"",IF(F75&gt;=1,WORKDAY(Settings!$C$5,F75,Settings!$B$11:$B$50),WORKDAY(Settings!$C$7+1,F75-1,Settings!$B$11:$B$50)))</f>
        <v/>
      </c>
      <c r="H75" s="8"/>
      <c r="I75" s="17"/>
      <c r="J75" s="22" t="str">
        <f aca="false">IF(OR(G75="",H75&lt;&gt;"Done",I75=""),"",MAX(0,NETWORKDAYS(G75,I75,Settings!$B$11:$B$50)-1))</f>
        <v/>
      </c>
      <c r="K75" s="10" t="str">
        <f aca="false">IF(C75="","",IF(OR(H75="Done",H75="Not applicable"),IF(AND(H75="Done",I75=""),"Enter completion date",IF(N(J75)&gt;0,"Done late","")),IF(Settings!$C$6&gt;G75,"OVERDUE","")))</f>
        <v/>
      </c>
      <c r="L75" s="8"/>
    </row>
    <row r="76" customFormat="false" ht="15" hidden="false" customHeight="false" outlineLevel="0" collapsed="false">
      <c r="A76" s="22" t="str">
        <f aca="false">IF(C76="","",COUNTA($C$9:C76))</f>
        <v/>
      </c>
      <c r="B76" s="8"/>
      <c r="C76" s="8"/>
      <c r="D76" s="8"/>
      <c r="E76" s="8"/>
      <c r="F76" s="23"/>
      <c r="G76" s="18" t="str">
        <f aca="false">IF(OR(C76="",F76=""),"",IF(F76&gt;=1,WORKDAY(Settings!$C$5,F76,Settings!$B$11:$B$50),WORKDAY(Settings!$C$7+1,F76-1,Settings!$B$11:$B$50)))</f>
        <v/>
      </c>
      <c r="H76" s="8"/>
      <c r="I76" s="17"/>
      <c r="J76" s="22" t="str">
        <f aca="false">IF(OR(G76="",H76&lt;&gt;"Done",I76=""),"",MAX(0,NETWORKDAYS(G76,I76,Settings!$B$11:$B$50)-1))</f>
        <v/>
      </c>
      <c r="K76" s="10" t="str">
        <f aca="false">IF(C76="","",IF(OR(H76="Done",H76="Not applicable"),IF(AND(H76="Done",I76=""),"Enter completion date",IF(N(J76)&gt;0,"Done late","")),IF(Settings!$C$6&gt;G76,"OVERDUE","")))</f>
        <v/>
      </c>
      <c r="L76" s="8"/>
    </row>
    <row r="77" customFormat="false" ht="15" hidden="false" customHeight="false" outlineLevel="0" collapsed="false">
      <c r="A77" s="22" t="str">
        <f aca="false">IF(C77="","",COUNTA($C$9:C77))</f>
        <v/>
      </c>
      <c r="B77" s="8"/>
      <c r="C77" s="8"/>
      <c r="D77" s="8"/>
      <c r="E77" s="8"/>
      <c r="F77" s="23"/>
      <c r="G77" s="18" t="str">
        <f aca="false">IF(OR(C77="",F77=""),"",IF(F77&gt;=1,WORKDAY(Settings!$C$5,F77,Settings!$B$11:$B$50),WORKDAY(Settings!$C$7+1,F77-1,Settings!$B$11:$B$50)))</f>
        <v/>
      </c>
      <c r="H77" s="8"/>
      <c r="I77" s="17"/>
      <c r="J77" s="22" t="str">
        <f aca="false">IF(OR(G77="",H77&lt;&gt;"Done",I77=""),"",MAX(0,NETWORKDAYS(G77,I77,Settings!$B$11:$B$50)-1))</f>
        <v/>
      </c>
      <c r="K77" s="10" t="str">
        <f aca="false">IF(C77="","",IF(OR(H77="Done",H77="Not applicable"),IF(AND(H77="Done",I77=""),"Enter completion date",IF(N(J77)&gt;0,"Done late","")),IF(Settings!$C$6&gt;G77,"OVERDUE","")))</f>
        <v/>
      </c>
      <c r="L77" s="8"/>
    </row>
    <row r="78" customFormat="false" ht="15" hidden="false" customHeight="false" outlineLevel="0" collapsed="false">
      <c r="A78" s="22" t="str">
        <f aca="false">IF(C78="","",COUNTA($C$9:C78))</f>
        <v/>
      </c>
      <c r="B78" s="8"/>
      <c r="C78" s="8"/>
      <c r="D78" s="8"/>
      <c r="E78" s="8"/>
      <c r="F78" s="23"/>
      <c r="G78" s="18" t="str">
        <f aca="false">IF(OR(C78="",F78=""),"",IF(F78&gt;=1,WORKDAY(Settings!$C$5,F78,Settings!$B$11:$B$50),WORKDAY(Settings!$C$7+1,F78-1,Settings!$B$11:$B$50)))</f>
        <v/>
      </c>
      <c r="H78" s="8"/>
      <c r="I78" s="17"/>
      <c r="J78" s="22" t="str">
        <f aca="false">IF(OR(G78="",H78&lt;&gt;"Done",I78=""),"",MAX(0,NETWORKDAYS(G78,I78,Settings!$B$11:$B$50)-1))</f>
        <v/>
      </c>
      <c r="K78" s="10" t="str">
        <f aca="false">IF(C78="","",IF(OR(H78="Done",H78="Not applicable"),IF(AND(H78="Done",I78=""),"Enter completion date",IF(N(J78)&gt;0,"Done late","")),IF(Settings!$C$6&gt;G78,"OVERDUE","")))</f>
        <v/>
      </c>
      <c r="L78" s="8"/>
    </row>
    <row r="79" customFormat="false" ht="15" hidden="false" customHeight="false" outlineLevel="0" collapsed="false">
      <c r="A79" s="22" t="str">
        <f aca="false">IF(C79="","",COUNTA($C$9:C79))</f>
        <v/>
      </c>
      <c r="B79" s="8"/>
      <c r="C79" s="8"/>
      <c r="D79" s="8"/>
      <c r="E79" s="8"/>
      <c r="F79" s="23"/>
      <c r="G79" s="18" t="str">
        <f aca="false">IF(OR(C79="",F79=""),"",IF(F79&gt;=1,WORKDAY(Settings!$C$5,F79,Settings!$B$11:$B$50),WORKDAY(Settings!$C$7+1,F79-1,Settings!$B$11:$B$50)))</f>
        <v/>
      </c>
      <c r="H79" s="8"/>
      <c r="I79" s="17"/>
      <c r="J79" s="22" t="str">
        <f aca="false">IF(OR(G79="",H79&lt;&gt;"Done",I79=""),"",MAX(0,NETWORKDAYS(G79,I79,Settings!$B$11:$B$50)-1))</f>
        <v/>
      </c>
      <c r="K79" s="10" t="str">
        <f aca="false">IF(C79="","",IF(OR(H79="Done",H79="Not applicable"),IF(AND(H79="Done",I79=""),"Enter completion date",IF(N(J79)&gt;0,"Done late","")),IF(Settings!$C$6&gt;G79,"OVERDUE","")))</f>
        <v/>
      </c>
      <c r="L79" s="8"/>
    </row>
    <row r="80" customFormat="false" ht="15" hidden="false" customHeight="false" outlineLevel="0" collapsed="false">
      <c r="A80" s="22" t="str">
        <f aca="false">IF(C80="","",COUNTA($C$9:C80))</f>
        <v/>
      </c>
      <c r="B80" s="8"/>
      <c r="C80" s="8"/>
      <c r="D80" s="8"/>
      <c r="E80" s="8"/>
      <c r="F80" s="23"/>
      <c r="G80" s="18" t="str">
        <f aca="false">IF(OR(C80="",F80=""),"",IF(F80&gt;=1,WORKDAY(Settings!$C$5,F80,Settings!$B$11:$B$50),WORKDAY(Settings!$C$7+1,F80-1,Settings!$B$11:$B$50)))</f>
        <v/>
      </c>
      <c r="H80" s="8"/>
      <c r="I80" s="17"/>
      <c r="J80" s="22" t="str">
        <f aca="false">IF(OR(G80="",H80&lt;&gt;"Done",I80=""),"",MAX(0,NETWORKDAYS(G80,I80,Settings!$B$11:$B$50)-1))</f>
        <v/>
      </c>
      <c r="K80" s="10" t="str">
        <f aca="false">IF(C80="","",IF(OR(H80="Done",H80="Not applicable"),IF(AND(H80="Done",I80=""),"Enter completion date",IF(N(J80)&gt;0,"Done late","")),IF(Settings!$C$6&gt;G80,"OVERDUE","")))</f>
        <v/>
      </c>
      <c r="L80" s="8"/>
    </row>
    <row r="81" customFormat="false" ht="15" hidden="false" customHeight="false" outlineLevel="0" collapsed="false">
      <c r="A81" s="22" t="str">
        <f aca="false">IF(C81="","",COUNTA($C$9:C81))</f>
        <v/>
      </c>
      <c r="B81" s="8"/>
      <c r="C81" s="8"/>
      <c r="D81" s="8"/>
      <c r="E81" s="8"/>
      <c r="F81" s="23"/>
      <c r="G81" s="18" t="str">
        <f aca="false">IF(OR(C81="",F81=""),"",IF(F81&gt;=1,WORKDAY(Settings!$C$5,F81,Settings!$B$11:$B$50),WORKDAY(Settings!$C$7+1,F81-1,Settings!$B$11:$B$50)))</f>
        <v/>
      </c>
      <c r="H81" s="8"/>
      <c r="I81" s="17"/>
      <c r="J81" s="22" t="str">
        <f aca="false">IF(OR(G81="",H81&lt;&gt;"Done",I81=""),"",MAX(0,NETWORKDAYS(G81,I81,Settings!$B$11:$B$50)-1))</f>
        <v/>
      </c>
      <c r="K81" s="10" t="str">
        <f aca="false">IF(C81="","",IF(OR(H81="Done",H81="Not applicable"),IF(AND(H81="Done",I81=""),"Enter completion date",IF(N(J81)&gt;0,"Done late","")),IF(Settings!$C$6&gt;G81,"OVERDUE","")))</f>
        <v/>
      </c>
      <c r="L81" s="8"/>
    </row>
    <row r="82" customFormat="false" ht="15" hidden="false" customHeight="false" outlineLevel="0" collapsed="false">
      <c r="A82" s="22" t="str">
        <f aca="false">IF(C82="","",COUNTA($C$9:C82))</f>
        <v/>
      </c>
      <c r="B82" s="8"/>
      <c r="C82" s="8"/>
      <c r="D82" s="8"/>
      <c r="E82" s="8"/>
      <c r="F82" s="23"/>
      <c r="G82" s="18" t="str">
        <f aca="false">IF(OR(C82="",F82=""),"",IF(F82&gt;=1,WORKDAY(Settings!$C$5,F82,Settings!$B$11:$B$50),WORKDAY(Settings!$C$7+1,F82-1,Settings!$B$11:$B$50)))</f>
        <v/>
      </c>
      <c r="H82" s="8"/>
      <c r="I82" s="17"/>
      <c r="J82" s="22" t="str">
        <f aca="false">IF(OR(G82="",H82&lt;&gt;"Done",I82=""),"",MAX(0,NETWORKDAYS(G82,I82,Settings!$B$11:$B$50)-1))</f>
        <v/>
      </c>
      <c r="K82" s="10" t="str">
        <f aca="false">IF(C82="","",IF(OR(H82="Done",H82="Not applicable"),IF(AND(H82="Done",I82=""),"Enter completion date",IF(N(J82)&gt;0,"Done late","")),IF(Settings!$C$6&gt;G82,"OVERDUE","")))</f>
        <v/>
      </c>
      <c r="L82" s="8"/>
    </row>
    <row r="83" customFormat="false" ht="15" hidden="false" customHeight="false" outlineLevel="0" collapsed="false">
      <c r="A83" s="22" t="str">
        <f aca="false">IF(C83="","",COUNTA($C$9:C83))</f>
        <v/>
      </c>
      <c r="B83" s="8"/>
      <c r="C83" s="8"/>
      <c r="D83" s="8"/>
      <c r="E83" s="8"/>
      <c r="F83" s="23"/>
      <c r="G83" s="18" t="str">
        <f aca="false">IF(OR(C83="",F83=""),"",IF(F83&gt;=1,WORKDAY(Settings!$C$5,F83,Settings!$B$11:$B$50),WORKDAY(Settings!$C$7+1,F83-1,Settings!$B$11:$B$50)))</f>
        <v/>
      </c>
      <c r="H83" s="8"/>
      <c r="I83" s="17"/>
      <c r="J83" s="22" t="str">
        <f aca="false">IF(OR(G83="",H83&lt;&gt;"Done",I83=""),"",MAX(0,NETWORKDAYS(G83,I83,Settings!$B$11:$B$50)-1))</f>
        <v/>
      </c>
      <c r="K83" s="10" t="str">
        <f aca="false">IF(C83="","",IF(OR(H83="Done",H83="Not applicable"),IF(AND(H83="Done",I83=""),"Enter completion date",IF(N(J83)&gt;0,"Done late","")),IF(Settings!$C$6&gt;G83,"OVERDUE","")))</f>
        <v/>
      </c>
      <c r="L83" s="8"/>
    </row>
    <row r="84" customFormat="false" ht="15" hidden="false" customHeight="false" outlineLevel="0" collapsed="false">
      <c r="A84" s="22" t="str">
        <f aca="false">IF(C84="","",COUNTA($C$9:C84))</f>
        <v/>
      </c>
      <c r="B84" s="8"/>
      <c r="C84" s="8"/>
      <c r="D84" s="8"/>
      <c r="E84" s="8"/>
      <c r="F84" s="23"/>
      <c r="G84" s="18" t="str">
        <f aca="false">IF(OR(C84="",F84=""),"",IF(F84&gt;=1,WORKDAY(Settings!$C$5,F84,Settings!$B$11:$B$50),WORKDAY(Settings!$C$7+1,F84-1,Settings!$B$11:$B$50)))</f>
        <v/>
      </c>
      <c r="H84" s="8"/>
      <c r="I84" s="17"/>
      <c r="J84" s="22" t="str">
        <f aca="false">IF(OR(G84="",H84&lt;&gt;"Done",I84=""),"",MAX(0,NETWORKDAYS(G84,I84,Settings!$B$11:$B$50)-1))</f>
        <v/>
      </c>
      <c r="K84" s="10" t="str">
        <f aca="false">IF(C84="","",IF(OR(H84="Done",H84="Not applicable"),IF(AND(H84="Done",I84=""),"Enter completion date",IF(N(J84)&gt;0,"Done late","")),IF(Settings!$C$6&gt;G84,"OVERDUE","")))</f>
        <v/>
      </c>
      <c r="L84" s="8"/>
    </row>
    <row r="85" customFormat="false" ht="15" hidden="false" customHeight="false" outlineLevel="0" collapsed="false">
      <c r="A85" s="22" t="str">
        <f aca="false">IF(C85="","",COUNTA($C$9:C85))</f>
        <v/>
      </c>
      <c r="B85" s="8"/>
      <c r="C85" s="8"/>
      <c r="D85" s="8"/>
      <c r="E85" s="8"/>
      <c r="F85" s="23"/>
      <c r="G85" s="18" t="str">
        <f aca="false">IF(OR(C85="",F85=""),"",IF(F85&gt;=1,WORKDAY(Settings!$C$5,F85,Settings!$B$11:$B$50),WORKDAY(Settings!$C$7+1,F85-1,Settings!$B$11:$B$50)))</f>
        <v/>
      </c>
      <c r="H85" s="8"/>
      <c r="I85" s="17"/>
      <c r="J85" s="22" t="str">
        <f aca="false">IF(OR(G85="",H85&lt;&gt;"Done",I85=""),"",MAX(0,NETWORKDAYS(G85,I85,Settings!$B$11:$B$50)-1))</f>
        <v/>
      </c>
      <c r="K85" s="10" t="str">
        <f aca="false">IF(C85="","",IF(OR(H85="Done",H85="Not applicable"),IF(AND(H85="Done",I85=""),"Enter completion date",IF(N(J85)&gt;0,"Done late","")),IF(Settings!$C$6&gt;G85,"OVERDUE","")))</f>
        <v/>
      </c>
      <c r="L85" s="8"/>
    </row>
    <row r="86" customFormat="false" ht="15" hidden="false" customHeight="false" outlineLevel="0" collapsed="false">
      <c r="A86" s="22" t="str">
        <f aca="false">IF(C86="","",COUNTA($C$9:C86))</f>
        <v/>
      </c>
      <c r="B86" s="8"/>
      <c r="C86" s="8"/>
      <c r="D86" s="8"/>
      <c r="E86" s="8"/>
      <c r="F86" s="23"/>
      <c r="G86" s="18" t="str">
        <f aca="false">IF(OR(C86="",F86=""),"",IF(F86&gt;=1,WORKDAY(Settings!$C$5,F86,Settings!$B$11:$B$50),WORKDAY(Settings!$C$7+1,F86-1,Settings!$B$11:$B$50)))</f>
        <v/>
      </c>
      <c r="H86" s="8"/>
      <c r="I86" s="17"/>
      <c r="J86" s="22" t="str">
        <f aca="false">IF(OR(G86="",H86&lt;&gt;"Done",I86=""),"",MAX(0,NETWORKDAYS(G86,I86,Settings!$B$11:$B$50)-1))</f>
        <v/>
      </c>
      <c r="K86" s="10" t="str">
        <f aca="false">IF(C86="","",IF(OR(H86="Done",H86="Not applicable"),IF(AND(H86="Done",I86=""),"Enter completion date",IF(N(J86)&gt;0,"Done late","")),IF(Settings!$C$6&gt;G86,"OVERDUE","")))</f>
        <v/>
      </c>
      <c r="L86" s="8"/>
    </row>
    <row r="87" customFormat="false" ht="15" hidden="false" customHeight="false" outlineLevel="0" collapsed="false">
      <c r="A87" s="22" t="str">
        <f aca="false">IF(C87="","",COUNTA($C$9:C87))</f>
        <v/>
      </c>
      <c r="B87" s="8"/>
      <c r="C87" s="8"/>
      <c r="D87" s="8"/>
      <c r="E87" s="8"/>
      <c r="F87" s="23"/>
      <c r="G87" s="18" t="str">
        <f aca="false">IF(OR(C87="",F87=""),"",IF(F87&gt;=1,WORKDAY(Settings!$C$5,F87,Settings!$B$11:$B$50),WORKDAY(Settings!$C$7+1,F87-1,Settings!$B$11:$B$50)))</f>
        <v/>
      </c>
      <c r="H87" s="8"/>
      <c r="I87" s="17"/>
      <c r="J87" s="22" t="str">
        <f aca="false">IF(OR(G87="",H87&lt;&gt;"Done",I87=""),"",MAX(0,NETWORKDAYS(G87,I87,Settings!$B$11:$B$50)-1))</f>
        <v/>
      </c>
      <c r="K87" s="10" t="str">
        <f aca="false">IF(C87="","",IF(OR(H87="Done",H87="Not applicable"),IF(AND(H87="Done",I87=""),"Enter completion date",IF(N(J87)&gt;0,"Done late","")),IF(Settings!$C$6&gt;G87,"OVERDUE","")))</f>
        <v/>
      </c>
      <c r="L87" s="8"/>
    </row>
    <row r="88" customFormat="false" ht="15" hidden="false" customHeight="false" outlineLevel="0" collapsed="false">
      <c r="A88" s="22" t="str">
        <f aca="false">IF(C88="","",COUNTA($C$9:C88))</f>
        <v/>
      </c>
      <c r="B88" s="8"/>
      <c r="C88" s="8"/>
      <c r="D88" s="8"/>
      <c r="E88" s="8"/>
      <c r="F88" s="23"/>
      <c r="G88" s="18" t="str">
        <f aca="false">IF(OR(C88="",F88=""),"",IF(F88&gt;=1,WORKDAY(Settings!$C$5,F88,Settings!$B$11:$B$50),WORKDAY(Settings!$C$7+1,F88-1,Settings!$B$11:$B$50)))</f>
        <v/>
      </c>
      <c r="H88" s="8"/>
      <c r="I88" s="17"/>
      <c r="J88" s="22" t="str">
        <f aca="false">IF(OR(G88="",H88&lt;&gt;"Done",I88=""),"",MAX(0,NETWORKDAYS(G88,I88,Settings!$B$11:$B$50)-1))</f>
        <v/>
      </c>
      <c r="K88" s="10" t="str">
        <f aca="false">IF(C88="","",IF(OR(H88="Done",H88="Not applicable"),IF(AND(H88="Done",I88=""),"Enter completion date",IF(N(J88)&gt;0,"Done late","")),IF(Settings!$C$6&gt;G88,"OVERDUE","")))</f>
        <v/>
      </c>
      <c r="L88" s="8"/>
    </row>
    <row r="89" customFormat="false" ht="15" hidden="false" customHeight="false" outlineLevel="0" collapsed="false">
      <c r="A89" s="22" t="str">
        <f aca="false">IF(C89="","",COUNTA($C$9:C89))</f>
        <v/>
      </c>
      <c r="B89" s="8"/>
      <c r="C89" s="8"/>
      <c r="D89" s="8"/>
      <c r="E89" s="8"/>
      <c r="F89" s="23"/>
      <c r="G89" s="18" t="str">
        <f aca="false">IF(OR(C89="",F89=""),"",IF(F89&gt;=1,WORKDAY(Settings!$C$5,F89,Settings!$B$11:$B$50),WORKDAY(Settings!$C$7+1,F89-1,Settings!$B$11:$B$50)))</f>
        <v/>
      </c>
      <c r="H89" s="8"/>
      <c r="I89" s="17"/>
      <c r="J89" s="22" t="str">
        <f aca="false">IF(OR(G89="",H89&lt;&gt;"Done",I89=""),"",MAX(0,NETWORKDAYS(G89,I89,Settings!$B$11:$B$50)-1))</f>
        <v/>
      </c>
      <c r="K89" s="10" t="str">
        <f aca="false">IF(C89="","",IF(OR(H89="Done",H89="Not applicable"),IF(AND(H89="Done",I89=""),"Enter completion date",IF(N(J89)&gt;0,"Done late","")),IF(Settings!$C$6&gt;G89,"OVERDUE","")))</f>
        <v/>
      </c>
      <c r="L89" s="8"/>
    </row>
    <row r="90" customFormat="false" ht="15" hidden="false" customHeight="false" outlineLevel="0" collapsed="false">
      <c r="A90" s="22" t="str">
        <f aca="false">IF(C90="","",COUNTA($C$9:C90))</f>
        <v/>
      </c>
      <c r="B90" s="8"/>
      <c r="C90" s="8"/>
      <c r="D90" s="8"/>
      <c r="E90" s="8"/>
      <c r="F90" s="23"/>
      <c r="G90" s="18" t="str">
        <f aca="false">IF(OR(C90="",F90=""),"",IF(F90&gt;=1,WORKDAY(Settings!$C$5,F90,Settings!$B$11:$B$50),WORKDAY(Settings!$C$7+1,F90-1,Settings!$B$11:$B$50)))</f>
        <v/>
      </c>
      <c r="H90" s="8"/>
      <c r="I90" s="17"/>
      <c r="J90" s="22" t="str">
        <f aca="false">IF(OR(G90="",H90&lt;&gt;"Done",I90=""),"",MAX(0,NETWORKDAYS(G90,I90,Settings!$B$11:$B$50)-1))</f>
        <v/>
      </c>
      <c r="K90" s="10" t="str">
        <f aca="false">IF(C90="","",IF(OR(H90="Done",H90="Not applicable"),IF(AND(H90="Done",I90=""),"Enter completion date",IF(N(J90)&gt;0,"Done late","")),IF(Settings!$C$6&gt;G90,"OVERDUE","")))</f>
        <v/>
      </c>
      <c r="L90" s="8"/>
    </row>
    <row r="91" customFormat="false" ht="15" hidden="false" customHeight="false" outlineLevel="0" collapsed="false">
      <c r="A91" s="22" t="str">
        <f aca="false">IF(C91="","",COUNTA($C$9:C91))</f>
        <v/>
      </c>
      <c r="B91" s="8"/>
      <c r="C91" s="8"/>
      <c r="D91" s="8"/>
      <c r="E91" s="8"/>
      <c r="F91" s="23"/>
      <c r="G91" s="18" t="str">
        <f aca="false">IF(OR(C91="",F91=""),"",IF(F91&gt;=1,WORKDAY(Settings!$C$5,F91,Settings!$B$11:$B$50),WORKDAY(Settings!$C$7+1,F91-1,Settings!$B$11:$B$50)))</f>
        <v/>
      </c>
      <c r="H91" s="8"/>
      <c r="I91" s="17"/>
      <c r="J91" s="22" t="str">
        <f aca="false">IF(OR(G91="",H91&lt;&gt;"Done",I91=""),"",MAX(0,NETWORKDAYS(G91,I91,Settings!$B$11:$B$50)-1))</f>
        <v/>
      </c>
      <c r="K91" s="10" t="str">
        <f aca="false">IF(C91="","",IF(OR(H91="Done",H91="Not applicable"),IF(AND(H91="Done",I91=""),"Enter completion date",IF(N(J91)&gt;0,"Done late","")),IF(Settings!$C$6&gt;G91,"OVERDUE","")))</f>
        <v/>
      </c>
      <c r="L91" s="8"/>
    </row>
    <row r="92" customFormat="false" ht="15" hidden="false" customHeight="false" outlineLevel="0" collapsed="false">
      <c r="A92" s="22" t="str">
        <f aca="false">IF(C92="","",COUNTA($C$9:C92))</f>
        <v/>
      </c>
      <c r="B92" s="8"/>
      <c r="C92" s="8"/>
      <c r="D92" s="8"/>
      <c r="E92" s="8"/>
      <c r="F92" s="23"/>
      <c r="G92" s="18" t="str">
        <f aca="false">IF(OR(C92="",F92=""),"",IF(F92&gt;=1,WORKDAY(Settings!$C$5,F92,Settings!$B$11:$B$50),WORKDAY(Settings!$C$7+1,F92-1,Settings!$B$11:$B$50)))</f>
        <v/>
      </c>
      <c r="H92" s="8"/>
      <c r="I92" s="17"/>
      <c r="J92" s="22" t="str">
        <f aca="false">IF(OR(G92="",H92&lt;&gt;"Done",I92=""),"",MAX(0,NETWORKDAYS(G92,I92,Settings!$B$11:$B$50)-1))</f>
        <v/>
      </c>
      <c r="K92" s="10" t="str">
        <f aca="false">IF(C92="","",IF(OR(H92="Done",H92="Not applicable"),IF(AND(H92="Done",I92=""),"Enter completion date",IF(N(J92)&gt;0,"Done late","")),IF(Settings!$C$6&gt;G92,"OVERDUE","")))</f>
        <v/>
      </c>
      <c r="L92" s="8"/>
    </row>
    <row r="93" customFormat="false" ht="15" hidden="false" customHeight="false" outlineLevel="0" collapsed="false">
      <c r="A93" s="22" t="str">
        <f aca="false">IF(C93="","",COUNTA($C$9:C93))</f>
        <v/>
      </c>
      <c r="B93" s="8"/>
      <c r="C93" s="8"/>
      <c r="D93" s="8"/>
      <c r="E93" s="8"/>
      <c r="F93" s="23"/>
      <c r="G93" s="18" t="str">
        <f aca="false">IF(OR(C93="",F93=""),"",IF(F93&gt;=1,WORKDAY(Settings!$C$5,F93,Settings!$B$11:$B$50),WORKDAY(Settings!$C$7+1,F93-1,Settings!$B$11:$B$50)))</f>
        <v/>
      </c>
      <c r="H93" s="8"/>
      <c r="I93" s="17"/>
      <c r="J93" s="22" t="str">
        <f aca="false">IF(OR(G93="",H93&lt;&gt;"Done",I93=""),"",MAX(0,NETWORKDAYS(G93,I93,Settings!$B$11:$B$50)-1))</f>
        <v/>
      </c>
      <c r="K93" s="10" t="str">
        <f aca="false">IF(C93="","",IF(OR(H93="Done",H93="Not applicable"),IF(AND(H93="Done",I93=""),"Enter completion date",IF(N(J93)&gt;0,"Done late","")),IF(Settings!$C$6&gt;G93,"OVERDUE","")))</f>
        <v/>
      </c>
      <c r="L93" s="8"/>
    </row>
    <row r="94" customFormat="false" ht="15" hidden="false" customHeight="false" outlineLevel="0" collapsed="false">
      <c r="A94" s="22" t="str">
        <f aca="false">IF(C94="","",COUNTA($C$9:C94))</f>
        <v/>
      </c>
      <c r="B94" s="8"/>
      <c r="C94" s="8"/>
      <c r="D94" s="8"/>
      <c r="E94" s="8"/>
      <c r="F94" s="23"/>
      <c r="G94" s="18" t="str">
        <f aca="false">IF(OR(C94="",F94=""),"",IF(F94&gt;=1,WORKDAY(Settings!$C$5,F94,Settings!$B$11:$B$50),WORKDAY(Settings!$C$7+1,F94-1,Settings!$B$11:$B$50)))</f>
        <v/>
      </c>
      <c r="H94" s="8"/>
      <c r="I94" s="17"/>
      <c r="J94" s="22" t="str">
        <f aca="false">IF(OR(G94="",H94&lt;&gt;"Done",I94=""),"",MAX(0,NETWORKDAYS(G94,I94,Settings!$B$11:$B$50)-1))</f>
        <v/>
      </c>
      <c r="K94" s="10" t="str">
        <f aca="false">IF(C94="","",IF(OR(H94="Done",H94="Not applicable"),IF(AND(H94="Done",I94=""),"Enter completion date",IF(N(J94)&gt;0,"Done late","")),IF(Settings!$C$6&gt;G94,"OVERDUE","")))</f>
        <v/>
      </c>
      <c r="L94" s="8"/>
    </row>
    <row r="95" customFormat="false" ht="15" hidden="false" customHeight="false" outlineLevel="0" collapsed="false">
      <c r="A95" s="22" t="str">
        <f aca="false">IF(C95="","",COUNTA($C$9:C95))</f>
        <v/>
      </c>
      <c r="B95" s="8"/>
      <c r="C95" s="8"/>
      <c r="D95" s="8"/>
      <c r="E95" s="8"/>
      <c r="F95" s="23"/>
      <c r="G95" s="18" t="str">
        <f aca="false">IF(OR(C95="",F95=""),"",IF(F95&gt;=1,WORKDAY(Settings!$C$5,F95,Settings!$B$11:$B$50),WORKDAY(Settings!$C$7+1,F95-1,Settings!$B$11:$B$50)))</f>
        <v/>
      </c>
      <c r="H95" s="8"/>
      <c r="I95" s="17"/>
      <c r="J95" s="22" t="str">
        <f aca="false">IF(OR(G95="",H95&lt;&gt;"Done",I95=""),"",MAX(0,NETWORKDAYS(G95,I95,Settings!$B$11:$B$50)-1))</f>
        <v/>
      </c>
      <c r="K95" s="10" t="str">
        <f aca="false">IF(C95="","",IF(OR(H95="Done",H95="Not applicable"),IF(AND(H95="Done",I95=""),"Enter completion date",IF(N(J95)&gt;0,"Done late","")),IF(Settings!$C$6&gt;G95,"OVERDUE","")))</f>
        <v/>
      </c>
      <c r="L95" s="8"/>
    </row>
    <row r="96" customFormat="false" ht="15" hidden="false" customHeight="false" outlineLevel="0" collapsed="false">
      <c r="A96" s="22" t="str">
        <f aca="false">IF(C96="","",COUNTA($C$9:C96))</f>
        <v/>
      </c>
      <c r="B96" s="8"/>
      <c r="C96" s="8"/>
      <c r="D96" s="8"/>
      <c r="E96" s="8"/>
      <c r="F96" s="23"/>
      <c r="G96" s="18" t="str">
        <f aca="false">IF(OR(C96="",F96=""),"",IF(F96&gt;=1,WORKDAY(Settings!$C$5,F96,Settings!$B$11:$B$50),WORKDAY(Settings!$C$7+1,F96-1,Settings!$B$11:$B$50)))</f>
        <v/>
      </c>
      <c r="H96" s="8"/>
      <c r="I96" s="17"/>
      <c r="J96" s="22" t="str">
        <f aca="false">IF(OR(G96="",H96&lt;&gt;"Done",I96=""),"",MAX(0,NETWORKDAYS(G96,I96,Settings!$B$11:$B$50)-1))</f>
        <v/>
      </c>
      <c r="K96" s="10" t="str">
        <f aca="false">IF(C96="","",IF(OR(H96="Done",H96="Not applicable"),IF(AND(H96="Done",I96=""),"Enter completion date",IF(N(J96)&gt;0,"Done late","")),IF(Settings!$C$6&gt;G96,"OVERDUE","")))</f>
        <v/>
      </c>
      <c r="L96" s="8"/>
    </row>
    <row r="97" customFormat="false" ht="15" hidden="false" customHeight="false" outlineLevel="0" collapsed="false">
      <c r="A97" s="22" t="str">
        <f aca="false">IF(C97="","",COUNTA($C$9:C97))</f>
        <v/>
      </c>
      <c r="B97" s="8"/>
      <c r="C97" s="8"/>
      <c r="D97" s="8"/>
      <c r="E97" s="8"/>
      <c r="F97" s="23"/>
      <c r="G97" s="18" t="str">
        <f aca="false">IF(OR(C97="",F97=""),"",IF(F97&gt;=1,WORKDAY(Settings!$C$5,F97,Settings!$B$11:$B$50),WORKDAY(Settings!$C$7+1,F97-1,Settings!$B$11:$B$50)))</f>
        <v/>
      </c>
      <c r="H97" s="8"/>
      <c r="I97" s="17"/>
      <c r="J97" s="22" t="str">
        <f aca="false">IF(OR(G97="",H97&lt;&gt;"Done",I97=""),"",MAX(0,NETWORKDAYS(G97,I97,Settings!$B$11:$B$50)-1))</f>
        <v/>
      </c>
      <c r="K97" s="10" t="str">
        <f aca="false">IF(C97="","",IF(OR(H97="Done",H97="Not applicable"),IF(AND(H97="Done",I97=""),"Enter completion date",IF(N(J97)&gt;0,"Done late","")),IF(Settings!$C$6&gt;G97,"OVERDUE","")))</f>
        <v/>
      </c>
      <c r="L97" s="8"/>
    </row>
    <row r="98" customFormat="false" ht="15" hidden="false" customHeight="false" outlineLevel="0" collapsed="false">
      <c r="A98" s="22" t="str">
        <f aca="false">IF(C98="","",COUNTA($C$9:C98))</f>
        <v/>
      </c>
      <c r="B98" s="8"/>
      <c r="C98" s="8"/>
      <c r="D98" s="8"/>
      <c r="E98" s="8"/>
      <c r="F98" s="23"/>
      <c r="G98" s="18" t="str">
        <f aca="false">IF(OR(C98="",F98=""),"",IF(F98&gt;=1,WORKDAY(Settings!$C$5,F98,Settings!$B$11:$B$50),WORKDAY(Settings!$C$7+1,F98-1,Settings!$B$11:$B$50)))</f>
        <v/>
      </c>
      <c r="H98" s="8"/>
      <c r="I98" s="17"/>
      <c r="J98" s="22" t="str">
        <f aca="false">IF(OR(G98="",H98&lt;&gt;"Done",I98=""),"",MAX(0,NETWORKDAYS(G98,I98,Settings!$B$11:$B$50)-1))</f>
        <v/>
      </c>
      <c r="K98" s="10" t="str">
        <f aca="false">IF(C98="","",IF(OR(H98="Done",H98="Not applicable"),IF(AND(H98="Done",I98=""),"Enter completion date",IF(N(J98)&gt;0,"Done late","")),IF(Settings!$C$6&gt;G98,"OVERDUE","")))</f>
        <v/>
      </c>
      <c r="L98" s="8"/>
    </row>
    <row r="99" customFormat="false" ht="15" hidden="false" customHeight="false" outlineLevel="0" collapsed="false">
      <c r="A99" s="22" t="str">
        <f aca="false">IF(C99="","",COUNTA($C$9:C99))</f>
        <v/>
      </c>
      <c r="B99" s="8"/>
      <c r="C99" s="8"/>
      <c r="D99" s="8"/>
      <c r="E99" s="8"/>
      <c r="F99" s="23"/>
      <c r="G99" s="18" t="str">
        <f aca="false">IF(OR(C99="",F99=""),"",IF(F99&gt;=1,WORKDAY(Settings!$C$5,F99,Settings!$B$11:$B$50),WORKDAY(Settings!$C$7+1,F99-1,Settings!$B$11:$B$50)))</f>
        <v/>
      </c>
      <c r="H99" s="8"/>
      <c r="I99" s="17"/>
      <c r="J99" s="22" t="str">
        <f aca="false">IF(OR(G99="",H99&lt;&gt;"Done",I99=""),"",MAX(0,NETWORKDAYS(G99,I99,Settings!$B$11:$B$50)-1))</f>
        <v/>
      </c>
      <c r="K99" s="10" t="str">
        <f aca="false">IF(C99="","",IF(OR(H99="Done",H99="Not applicable"),IF(AND(H99="Done",I99=""),"Enter completion date",IF(N(J99)&gt;0,"Done late","")),IF(Settings!$C$6&gt;G99,"OVERDUE","")))</f>
        <v/>
      </c>
      <c r="L99" s="8"/>
    </row>
    <row r="100" customFormat="false" ht="15" hidden="false" customHeight="false" outlineLevel="0" collapsed="false">
      <c r="A100" s="22" t="str">
        <f aca="false">IF(C100="","",COUNTA($C$9:C100))</f>
        <v/>
      </c>
      <c r="B100" s="8"/>
      <c r="C100" s="8"/>
      <c r="D100" s="8"/>
      <c r="E100" s="8"/>
      <c r="F100" s="23"/>
      <c r="G100" s="18" t="str">
        <f aca="false">IF(OR(C100="",F100=""),"",IF(F100&gt;=1,WORKDAY(Settings!$C$5,F100,Settings!$B$11:$B$50),WORKDAY(Settings!$C$7+1,F100-1,Settings!$B$11:$B$50)))</f>
        <v/>
      </c>
      <c r="H100" s="8"/>
      <c r="I100" s="17"/>
      <c r="J100" s="22" t="str">
        <f aca="false">IF(OR(G100="",H100&lt;&gt;"Done",I100=""),"",MAX(0,NETWORKDAYS(G100,I100,Settings!$B$11:$B$50)-1))</f>
        <v/>
      </c>
      <c r="K100" s="10" t="str">
        <f aca="false">IF(C100="","",IF(OR(H100="Done",H100="Not applicable"),IF(AND(H100="Done",I100=""),"Enter completion date",IF(N(J100)&gt;0,"Done late","")),IF(Settings!$C$6&gt;G100,"OVERDUE","")))</f>
        <v/>
      </c>
      <c r="L100" s="8"/>
    </row>
    <row r="101" customFormat="false" ht="15" hidden="false" customHeight="false" outlineLevel="0" collapsed="false">
      <c r="A101" s="22" t="str">
        <f aca="false">IF(C101="","",COUNTA($C$9:C101))</f>
        <v/>
      </c>
      <c r="B101" s="8"/>
      <c r="C101" s="8"/>
      <c r="D101" s="8"/>
      <c r="E101" s="8"/>
      <c r="F101" s="23"/>
      <c r="G101" s="18" t="str">
        <f aca="false">IF(OR(C101="",F101=""),"",IF(F101&gt;=1,WORKDAY(Settings!$C$5,F101,Settings!$B$11:$B$50),WORKDAY(Settings!$C$7+1,F101-1,Settings!$B$11:$B$50)))</f>
        <v/>
      </c>
      <c r="H101" s="8"/>
      <c r="I101" s="17"/>
      <c r="J101" s="22" t="str">
        <f aca="false">IF(OR(G101="",H101&lt;&gt;"Done",I101=""),"",MAX(0,NETWORKDAYS(G101,I101,Settings!$B$11:$B$50)-1))</f>
        <v/>
      </c>
      <c r="K101" s="10" t="str">
        <f aca="false">IF(C101="","",IF(OR(H101="Done",H101="Not applicable"),IF(AND(H101="Done",I101=""),"Enter completion date",IF(N(J101)&gt;0,"Done late","")),IF(Settings!$C$6&gt;G101,"OVERDUE","")))</f>
        <v/>
      </c>
      <c r="L101" s="8"/>
    </row>
    <row r="102" customFormat="false" ht="15" hidden="false" customHeight="false" outlineLevel="0" collapsed="false">
      <c r="A102" s="22" t="str">
        <f aca="false">IF(C102="","",COUNTA($C$9:C102))</f>
        <v/>
      </c>
      <c r="B102" s="8"/>
      <c r="C102" s="8"/>
      <c r="D102" s="8"/>
      <c r="E102" s="8"/>
      <c r="F102" s="23"/>
      <c r="G102" s="18" t="str">
        <f aca="false">IF(OR(C102="",F102=""),"",IF(F102&gt;=1,WORKDAY(Settings!$C$5,F102,Settings!$B$11:$B$50),WORKDAY(Settings!$C$7+1,F102-1,Settings!$B$11:$B$50)))</f>
        <v/>
      </c>
      <c r="H102" s="8"/>
      <c r="I102" s="17"/>
      <c r="J102" s="22" t="str">
        <f aca="false">IF(OR(G102="",H102&lt;&gt;"Done",I102=""),"",MAX(0,NETWORKDAYS(G102,I102,Settings!$B$11:$B$50)-1))</f>
        <v/>
      </c>
      <c r="K102" s="10" t="str">
        <f aca="false">IF(C102="","",IF(OR(H102="Done",H102="Not applicable"),IF(AND(H102="Done",I102=""),"Enter completion date",IF(N(J102)&gt;0,"Done late","")),IF(Settings!$C$6&gt;G102,"OVERDUE","")))</f>
        <v/>
      </c>
      <c r="L102" s="8"/>
    </row>
    <row r="103" customFormat="false" ht="15" hidden="false" customHeight="false" outlineLevel="0" collapsed="false">
      <c r="A103" s="22" t="str">
        <f aca="false">IF(C103="","",COUNTA($C$9:C103))</f>
        <v/>
      </c>
      <c r="B103" s="8"/>
      <c r="C103" s="8"/>
      <c r="D103" s="8"/>
      <c r="E103" s="8"/>
      <c r="F103" s="23"/>
      <c r="G103" s="18" t="str">
        <f aca="false">IF(OR(C103="",F103=""),"",IF(F103&gt;=1,WORKDAY(Settings!$C$5,F103,Settings!$B$11:$B$50),WORKDAY(Settings!$C$7+1,F103-1,Settings!$B$11:$B$50)))</f>
        <v/>
      </c>
      <c r="H103" s="8"/>
      <c r="I103" s="17"/>
      <c r="J103" s="22" t="str">
        <f aca="false">IF(OR(G103="",H103&lt;&gt;"Done",I103=""),"",MAX(0,NETWORKDAYS(G103,I103,Settings!$B$11:$B$50)-1))</f>
        <v/>
      </c>
      <c r="K103" s="10" t="str">
        <f aca="false">IF(C103="","",IF(OR(H103="Done",H103="Not applicable"),IF(AND(H103="Done",I103=""),"Enter completion date",IF(N(J103)&gt;0,"Done late","")),IF(Settings!$C$6&gt;G103,"OVERDUE","")))</f>
        <v/>
      </c>
      <c r="L103" s="8"/>
    </row>
    <row r="104" customFormat="false" ht="15" hidden="false" customHeight="false" outlineLevel="0" collapsed="false">
      <c r="A104" s="22" t="str">
        <f aca="false">IF(C104="","",COUNTA($C$9:C104))</f>
        <v/>
      </c>
      <c r="B104" s="8"/>
      <c r="C104" s="8"/>
      <c r="D104" s="8"/>
      <c r="E104" s="8"/>
      <c r="F104" s="23"/>
      <c r="G104" s="18" t="str">
        <f aca="false">IF(OR(C104="",F104=""),"",IF(F104&gt;=1,WORKDAY(Settings!$C$5,F104,Settings!$B$11:$B$50),WORKDAY(Settings!$C$7+1,F104-1,Settings!$B$11:$B$50)))</f>
        <v/>
      </c>
      <c r="H104" s="8"/>
      <c r="I104" s="17"/>
      <c r="J104" s="22" t="str">
        <f aca="false">IF(OR(G104="",H104&lt;&gt;"Done",I104=""),"",MAX(0,NETWORKDAYS(G104,I104,Settings!$B$11:$B$50)-1))</f>
        <v/>
      </c>
      <c r="K104" s="10" t="str">
        <f aca="false">IF(C104="","",IF(OR(H104="Done",H104="Not applicable"),IF(AND(H104="Done",I104=""),"Enter completion date",IF(N(J104)&gt;0,"Done late","")),IF(Settings!$C$6&gt;G104,"OVERDUE","")))</f>
        <v/>
      </c>
      <c r="L104" s="8"/>
    </row>
    <row r="105" customFormat="false" ht="15" hidden="false" customHeight="false" outlineLevel="0" collapsed="false">
      <c r="A105" s="22" t="str">
        <f aca="false">IF(C105="","",COUNTA($C$9:C105))</f>
        <v/>
      </c>
      <c r="B105" s="8"/>
      <c r="C105" s="8"/>
      <c r="D105" s="8"/>
      <c r="E105" s="8"/>
      <c r="F105" s="23"/>
      <c r="G105" s="18" t="str">
        <f aca="false">IF(OR(C105="",F105=""),"",IF(F105&gt;=1,WORKDAY(Settings!$C$5,F105,Settings!$B$11:$B$50),WORKDAY(Settings!$C$7+1,F105-1,Settings!$B$11:$B$50)))</f>
        <v/>
      </c>
      <c r="H105" s="8"/>
      <c r="I105" s="17"/>
      <c r="J105" s="22" t="str">
        <f aca="false">IF(OR(G105="",H105&lt;&gt;"Done",I105=""),"",MAX(0,NETWORKDAYS(G105,I105,Settings!$B$11:$B$50)-1))</f>
        <v/>
      </c>
      <c r="K105" s="10" t="str">
        <f aca="false">IF(C105="","",IF(OR(H105="Done",H105="Not applicable"),IF(AND(H105="Done",I105=""),"Enter completion date",IF(N(J105)&gt;0,"Done late","")),IF(Settings!$C$6&gt;G105,"OVERDUE","")))</f>
        <v/>
      </c>
      <c r="L105" s="8"/>
    </row>
    <row r="106" customFormat="false" ht="15" hidden="false" customHeight="false" outlineLevel="0" collapsed="false">
      <c r="A106" s="22" t="str">
        <f aca="false">IF(C106="","",COUNTA($C$9:C106))</f>
        <v/>
      </c>
      <c r="B106" s="8"/>
      <c r="C106" s="8"/>
      <c r="D106" s="8"/>
      <c r="E106" s="8"/>
      <c r="F106" s="23"/>
      <c r="G106" s="18" t="str">
        <f aca="false">IF(OR(C106="",F106=""),"",IF(F106&gt;=1,WORKDAY(Settings!$C$5,F106,Settings!$B$11:$B$50),WORKDAY(Settings!$C$7+1,F106-1,Settings!$B$11:$B$50)))</f>
        <v/>
      </c>
      <c r="H106" s="8"/>
      <c r="I106" s="17"/>
      <c r="J106" s="22" t="str">
        <f aca="false">IF(OR(G106="",H106&lt;&gt;"Done",I106=""),"",MAX(0,NETWORKDAYS(G106,I106,Settings!$B$11:$B$50)-1))</f>
        <v/>
      </c>
      <c r="K106" s="10" t="str">
        <f aca="false">IF(C106="","",IF(OR(H106="Done",H106="Not applicable"),IF(AND(H106="Done",I106=""),"Enter completion date",IF(N(J106)&gt;0,"Done late","")),IF(Settings!$C$6&gt;G106,"OVERDUE","")))</f>
        <v/>
      </c>
      <c r="L106" s="8"/>
    </row>
    <row r="107" customFormat="false" ht="15" hidden="false" customHeight="false" outlineLevel="0" collapsed="false">
      <c r="A107" s="22" t="str">
        <f aca="false">IF(C107="","",COUNTA($C$9:C107))</f>
        <v/>
      </c>
      <c r="B107" s="8"/>
      <c r="C107" s="8"/>
      <c r="D107" s="8"/>
      <c r="E107" s="8"/>
      <c r="F107" s="23"/>
      <c r="G107" s="18" t="str">
        <f aca="false">IF(OR(C107="",F107=""),"",IF(F107&gt;=1,WORKDAY(Settings!$C$5,F107,Settings!$B$11:$B$50),WORKDAY(Settings!$C$7+1,F107-1,Settings!$B$11:$B$50)))</f>
        <v/>
      </c>
      <c r="H107" s="8"/>
      <c r="I107" s="17"/>
      <c r="J107" s="22" t="str">
        <f aca="false">IF(OR(G107="",H107&lt;&gt;"Done",I107=""),"",MAX(0,NETWORKDAYS(G107,I107,Settings!$B$11:$B$50)-1))</f>
        <v/>
      </c>
      <c r="K107" s="10" t="str">
        <f aca="false">IF(C107="","",IF(OR(H107="Done",H107="Not applicable"),IF(AND(H107="Done",I107=""),"Enter completion date",IF(N(J107)&gt;0,"Done late","")),IF(Settings!$C$6&gt;G107,"OVERDUE","")))</f>
        <v/>
      </c>
      <c r="L107" s="8"/>
    </row>
    <row r="108" customFormat="false" ht="15" hidden="false" customHeight="false" outlineLevel="0" collapsed="false">
      <c r="A108" s="22" t="str">
        <f aca="false">IF(C108="","",COUNTA($C$9:C108))</f>
        <v/>
      </c>
      <c r="B108" s="8"/>
      <c r="C108" s="8"/>
      <c r="D108" s="8"/>
      <c r="E108" s="8"/>
      <c r="F108" s="23"/>
      <c r="G108" s="18" t="str">
        <f aca="false">IF(OR(C108="",F108=""),"",IF(F108&gt;=1,WORKDAY(Settings!$C$5,F108,Settings!$B$11:$B$50),WORKDAY(Settings!$C$7+1,F108-1,Settings!$B$11:$B$50)))</f>
        <v/>
      </c>
      <c r="H108" s="8"/>
      <c r="I108" s="17"/>
      <c r="J108" s="22" t="str">
        <f aca="false">IF(OR(G108="",H108&lt;&gt;"Done",I108=""),"",MAX(0,NETWORKDAYS(G108,I108,Settings!$B$11:$B$50)-1))</f>
        <v/>
      </c>
      <c r="K108" s="10" t="str">
        <f aca="false">IF(C108="","",IF(OR(H108="Done",H108="Not applicable"),IF(AND(H108="Done",I108=""),"Enter completion date",IF(N(J108)&gt;0,"Done late","")),IF(Settings!$C$6&gt;G108,"OVERDUE","")))</f>
        <v/>
      </c>
      <c r="L108" s="8"/>
    </row>
    <row r="109" customFormat="false" ht="15" hidden="false" customHeight="false" outlineLevel="0" collapsed="false">
      <c r="A109" s="22" t="str">
        <f aca="false">IF(C109="","",COUNTA($C$9:C109))</f>
        <v/>
      </c>
      <c r="B109" s="8"/>
      <c r="C109" s="8"/>
      <c r="D109" s="8"/>
      <c r="E109" s="8"/>
      <c r="F109" s="23"/>
      <c r="G109" s="18" t="str">
        <f aca="false">IF(OR(C109="",F109=""),"",IF(F109&gt;=1,WORKDAY(Settings!$C$5,F109,Settings!$B$11:$B$50),WORKDAY(Settings!$C$7+1,F109-1,Settings!$B$11:$B$50)))</f>
        <v/>
      </c>
      <c r="H109" s="8"/>
      <c r="I109" s="17"/>
      <c r="J109" s="22" t="str">
        <f aca="false">IF(OR(G109="",H109&lt;&gt;"Done",I109=""),"",MAX(0,NETWORKDAYS(G109,I109,Settings!$B$11:$B$50)-1))</f>
        <v/>
      </c>
      <c r="K109" s="10" t="str">
        <f aca="false">IF(C109="","",IF(OR(H109="Done",H109="Not applicable"),IF(AND(H109="Done",I109=""),"Enter completion date",IF(N(J109)&gt;0,"Done late","")),IF(Settings!$C$6&gt;G109,"OVERDUE","")))</f>
        <v/>
      </c>
      <c r="L109" s="8"/>
    </row>
    <row r="110" customFormat="false" ht="15" hidden="false" customHeight="false" outlineLevel="0" collapsed="false">
      <c r="A110" s="22" t="str">
        <f aca="false">IF(C110="","",COUNTA($C$9:C110))</f>
        <v/>
      </c>
      <c r="B110" s="8"/>
      <c r="C110" s="8"/>
      <c r="D110" s="8"/>
      <c r="E110" s="8"/>
      <c r="F110" s="23"/>
      <c r="G110" s="18" t="str">
        <f aca="false">IF(OR(C110="",F110=""),"",IF(F110&gt;=1,WORKDAY(Settings!$C$5,F110,Settings!$B$11:$B$50),WORKDAY(Settings!$C$7+1,F110-1,Settings!$B$11:$B$50)))</f>
        <v/>
      </c>
      <c r="H110" s="8"/>
      <c r="I110" s="17"/>
      <c r="J110" s="22" t="str">
        <f aca="false">IF(OR(G110="",H110&lt;&gt;"Done",I110=""),"",MAX(0,NETWORKDAYS(G110,I110,Settings!$B$11:$B$50)-1))</f>
        <v/>
      </c>
      <c r="K110" s="10" t="str">
        <f aca="false">IF(C110="","",IF(OR(H110="Done",H110="Not applicable"),IF(AND(H110="Done",I110=""),"Enter completion date",IF(N(J110)&gt;0,"Done late","")),IF(Settings!$C$6&gt;G110,"OVERDUE","")))</f>
        <v/>
      </c>
      <c r="L110" s="8"/>
    </row>
    <row r="111" customFormat="false" ht="15" hidden="false" customHeight="false" outlineLevel="0" collapsed="false">
      <c r="A111" s="22" t="str">
        <f aca="false">IF(C111="","",COUNTA($C$9:C111))</f>
        <v/>
      </c>
      <c r="B111" s="8"/>
      <c r="C111" s="8"/>
      <c r="D111" s="8"/>
      <c r="E111" s="8"/>
      <c r="F111" s="23"/>
      <c r="G111" s="18" t="str">
        <f aca="false">IF(OR(C111="",F111=""),"",IF(F111&gt;=1,WORKDAY(Settings!$C$5,F111,Settings!$B$11:$B$50),WORKDAY(Settings!$C$7+1,F111-1,Settings!$B$11:$B$50)))</f>
        <v/>
      </c>
      <c r="H111" s="8"/>
      <c r="I111" s="17"/>
      <c r="J111" s="22" t="str">
        <f aca="false">IF(OR(G111="",H111&lt;&gt;"Done",I111=""),"",MAX(0,NETWORKDAYS(G111,I111,Settings!$B$11:$B$50)-1))</f>
        <v/>
      </c>
      <c r="K111" s="10" t="str">
        <f aca="false">IF(C111="","",IF(OR(H111="Done",H111="Not applicable"),IF(AND(H111="Done",I111=""),"Enter completion date",IF(N(J111)&gt;0,"Done late","")),IF(Settings!$C$6&gt;G111,"OVERDUE","")))</f>
        <v/>
      </c>
      <c r="L111" s="8"/>
    </row>
    <row r="112" customFormat="false" ht="15" hidden="false" customHeight="false" outlineLevel="0" collapsed="false">
      <c r="A112" s="22" t="str">
        <f aca="false">IF(C112="","",COUNTA($C$9:C112))</f>
        <v/>
      </c>
      <c r="B112" s="8"/>
      <c r="C112" s="8"/>
      <c r="D112" s="8"/>
      <c r="E112" s="8"/>
      <c r="F112" s="23"/>
      <c r="G112" s="18" t="str">
        <f aca="false">IF(OR(C112="",F112=""),"",IF(F112&gt;=1,WORKDAY(Settings!$C$5,F112,Settings!$B$11:$B$50),WORKDAY(Settings!$C$7+1,F112-1,Settings!$B$11:$B$50)))</f>
        <v/>
      </c>
      <c r="H112" s="8"/>
      <c r="I112" s="17"/>
      <c r="J112" s="22" t="str">
        <f aca="false">IF(OR(G112="",H112&lt;&gt;"Done",I112=""),"",MAX(0,NETWORKDAYS(G112,I112,Settings!$B$11:$B$50)-1))</f>
        <v/>
      </c>
      <c r="K112" s="10" t="str">
        <f aca="false">IF(C112="","",IF(OR(H112="Done",H112="Not applicable"),IF(AND(H112="Done",I112=""),"Enter completion date",IF(N(J112)&gt;0,"Done late","")),IF(Settings!$C$6&gt;G112,"OVERDUE","")))</f>
        <v/>
      </c>
      <c r="L112" s="8"/>
    </row>
    <row r="113" customFormat="false" ht="15" hidden="false" customHeight="false" outlineLevel="0" collapsed="false">
      <c r="A113" s="22" t="str">
        <f aca="false">IF(C113="","",COUNTA($C$9:C113))</f>
        <v/>
      </c>
      <c r="B113" s="8"/>
      <c r="C113" s="8"/>
      <c r="D113" s="8"/>
      <c r="E113" s="8"/>
      <c r="F113" s="23"/>
      <c r="G113" s="18" t="str">
        <f aca="false">IF(OR(C113="",F113=""),"",IF(F113&gt;=1,WORKDAY(Settings!$C$5,F113,Settings!$B$11:$B$50),WORKDAY(Settings!$C$7+1,F113-1,Settings!$B$11:$B$50)))</f>
        <v/>
      </c>
      <c r="H113" s="8"/>
      <c r="I113" s="17"/>
      <c r="J113" s="22" t="str">
        <f aca="false">IF(OR(G113="",H113&lt;&gt;"Done",I113=""),"",MAX(0,NETWORKDAYS(G113,I113,Settings!$B$11:$B$50)-1))</f>
        <v/>
      </c>
      <c r="K113" s="10" t="str">
        <f aca="false">IF(C113="","",IF(OR(H113="Done",H113="Not applicable"),IF(AND(H113="Done",I113=""),"Enter completion date",IF(N(J113)&gt;0,"Done late","")),IF(Settings!$C$6&gt;G113,"OVERDUE","")))</f>
        <v/>
      </c>
      <c r="L113" s="8"/>
    </row>
    <row r="114" customFormat="false" ht="15" hidden="false" customHeight="false" outlineLevel="0" collapsed="false">
      <c r="A114" s="22" t="str">
        <f aca="false">IF(C114="","",COUNTA($C$9:C114))</f>
        <v/>
      </c>
      <c r="B114" s="8"/>
      <c r="C114" s="8"/>
      <c r="D114" s="8"/>
      <c r="E114" s="8"/>
      <c r="F114" s="23"/>
      <c r="G114" s="18" t="str">
        <f aca="false">IF(OR(C114="",F114=""),"",IF(F114&gt;=1,WORKDAY(Settings!$C$5,F114,Settings!$B$11:$B$50),WORKDAY(Settings!$C$7+1,F114-1,Settings!$B$11:$B$50)))</f>
        <v/>
      </c>
      <c r="H114" s="8"/>
      <c r="I114" s="17"/>
      <c r="J114" s="22" t="str">
        <f aca="false">IF(OR(G114="",H114&lt;&gt;"Done",I114=""),"",MAX(0,NETWORKDAYS(G114,I114,Settings!$B$11:$B$50)-1))</f>
        <v/>
      </c>
      <c r="K114" s="10" t="str">
        <f aca="false">IF(C114="","",IF(OR(H114="Done",H114="Not applicable"),IF(AND(H114="Done",I114=""),"Enter completion date",IF(N(J114)&gt;0,"Done late","")),IF(Settings!$C$6&gt;G114,"OVERDUE","")))</f>
        <v/>
      </c>
      <c r="L114" s="8"/>
    </row>
    <row r="115" customFormat="false" ht="15" hidden="false" customHeight="false" outlineLevel="0" collapsed="false">
      <c r="A115" s="22" t="str">
        <f aca="false">IF(C115="","",COUNTA($C$9:C115))</f>
        <v/>
      </c>
      <c r="B115" s="8"/>
      <c r="C115" s="8"/>
      <c r="D115" s="8"/>
      <c r="E115" s="8"/>
      <c r="F115" s="23"/>
      <c r="G115" s="18" t="str">
        <f aca="false">IF(OR(C115="",F115=""),"",IF(F115&gt;=1,WORKDAY(Settings!$C$5,F115,Settings!$B$11:$B$50),WORKDAY(Settings!$C$7+1,F115-1,Settings!$B$11:$B$50)))</f>
        <v/>
      </c>
      <c r="H115" s="8"/>
      <c r="I115" s="17"/>
      <c r="J115" s="22" t="str">
        <f aca="false">IF(OR(G115="",H115&lt;&gt;"Done",I115=""),"",MAX(0,NETWORKDAYS(G115,I115,Settings!$B$11:$B$50)-1))</f>
        <v/>
      </c>
      <c r="K115" s="10" t="str">
        <f aca="false">IF(C115="","",IF(OR(H115="Done",H115="Not applicable"),IF(AND(H115="Done",I115=""),"Enter completion date",IF(N(J115)&gt;0,"Done late","")),IF(Settings!$C$6&gt;G115,"OVERDUE","")))</f>
        <v/>
      </c>
      <c r="L115" s="8"/>
    </row>
    <row r="116" customFormat="false" ht="15" hidden="false" customHeight="false" outlineLevel="0" collapsed="false">
      <c r="A116" s="22" t="str">
        <f aca="false">IF(C116="","",COUNTA($C$9:C116))</f>
        <v/>
      </c>
      <c r="B116" s="8"/>
      <c r="C116" s="8"/>
      <c r="D116" s="8"/>
      <c r="E116" s="8"/>
      <c r="F116" s="23"/>
      <c r="G116" s="18" t="str">
        <f aca="false">IF(OR(C116="",F116=""),"",IF(F116&gt;=1,WORKDAY(Settings!$C$5,F116,Settings!$B$11:$B$50),WORKDAY(Settings!$C$7+1,F116-1,Settings!$B$11:$B$50)))</f>
        <v/>
      </c>
      <c r="H116" s="8"/>
      <c r="I116" s="17"/>
      <c r="J116" s="22" t="str">
        <f aca="false">IF(OR(G116="",H116&lt;&gt;"Done",I116=""),"",MAX(0,NETWORKDAYS(G116,I116,Settings!$B$11:$B$50)-1))</f>
        <v/>
      </c>
      <c r="K116" s="10" t="str">
        <f aca="false">IF(C116="","",IF(OR(H116="Done",H116="Not applicable"),IF(AND(H116="Done",I116=""),"Enter completion date",IF(N(J116)&gt;0,"Done late","")),IF(Settings!$C$6&gt;G116,"OVERDUE","")))</f>
        <v/>
      </c>
      <c r="L116" s="8"/>
    </row>
    <row r="117" customFormat="false" ht="15" hidden="false" customHeight="false" outlineLevel="0" collapsed="false">
      <c r="A117" s="22" t="str">
        <f aca="false">IF(C117="","",COUNTA($C$9:C117))</f>
        <v/>
      </c>
      <c r="B117" s="8"/>
      <c r="C117" s="8"/>
      <c r="D117" s="8"/>
      <c r="E117" s="8"/>
      <c r="F117" s="23"/>
      <c r="G117" s="18" t="str">
        <f aca="false">IF(OR(C117="",F117=""),"",IF(F117&gt;=1,WORKDAY(Settings!$C$5,F117,Settings!$B$11:$B$50),WORKDAY(Settings!$C$7+1,F117-1,Settings!$B$11:$B$50)))</f>
        <v/>
      </c>
      <c r="H117" s="8"/>
      <c r="I117" s="17"/>
      <c r="J117" s="22" t="str">
        <f aca="false">IF(OR(G117="",H117&lt;&gt;"Done",I117=""),"",MAX(0,NETWORKDAYS(G117,I117,Settings!$B$11:$B$50)-1))</f>
        <v/>
      </c>
      <c r="K117" s="10" t="str">
        <f aca="false">IF(C117="","",IF(OR(H117="Done",H117="Not applicable"),IF(AND(H117="Done",I117=""),"Enter completion date",IF(N(J117)&gt;0,"Done late","")),IF(Settings!$C$6&gt;G117,"OVERDUE","")))</f>
        <v/>
      </c>
      <c r="L117" s="8"/>
    </row>
    <row r="118" customFormat="false" ht="15" hidden="false" customHeight="false" outlineLevel="0" collapsed="false">
      <c r="A118" s="22" t="str">
        <f aca="false">IF(C118="","",COUNTA($C$9:C118))</f>
        <v/>
      </c>
      <c r="B118" s="8"/>
      <c r="C118" s="8"/>
      <c r="D118" s="8"/>
      <c r="E118" s="8"/>
      <c r="F118" s="23"/>
      <c r="G118" s="18" t="str">
        <f aca="false">IF(OR(C118="",F118=""),"",IF(F118&gt;=1,WORKDAY(Settings!$C$5,F118,Settings!$B$11:$B$50),WORKDAY(Settings!$C$7+1,F118-1,Settings!$B$11:$B$50)))</f>
        <v/>
      </c>
      <c r="H118" s="8"/>
      <c r="I118" s="17"/>
      <c r="J118" s="22" t="str">
        <f aca="false">IF(OR(G118="",H118&lt;&gt;"Done",I118=""),"",MAX(0,NETWORKDAYS(G118,I118,Settings!$B$11:$B$50)-1))</f>
        <v/>
      </c>
      <c r="K118" s="10" t="str">
        <f aca="false">IF(C118="","",IF(OR(H118="Done",H118="Not applicable"),IF(AND(H118="Done",I118=""),"Enter completion date",IF(N(J118)&gt;0,"Done late","")),IF(Settings!$C$6&gt;G118,"OVERDUE","")))</f>
        <v/>
      </c>
      <c r="L118" s="8"/>
    </row>
    <row r="119" customFormat="false" ht="15" hidden="false" customHeight="false" outlineLevel="0" collapsed="false">
      <c r="A119" s="22" t="str">
        <f aca="false">IF(C119="","",COUNTA($C$9:C119))</f>
        <v/>
      </c>
      <c r="B119" s="8"/>
      <c r="C119" s="8"/>
      <c r="D119" s="8"/>
      <c r="E119" s="8"/>
      <c r="F119" s="23"/>
      <c r="G119" s="18" t="str">
        <f aca="false">IF(OR(C119="",F119=""),"",IF(F119&gt;=1,WORKDAY(Settings!$C$5,F119,Settings!$B$11:$B$50),WORKDAY(Settings!$C$7+1,F119-1,Settings!$B$11:$B$50)))</f>
        <v/>
      </c>
      <c r="H119" s="8"/>
      <c r="I119" s="17"/>
      <c r="J119" s="22" t="str">
        <f aca="false">IF(OR(G119="",H119&lt;&gt;"Done",I119=""),"",MAX(0,NETWORKDAYS(G119,I119,Settings!$B$11:$B$50)-1))</f>
        <v/>
      </c>
      <c r="K119" s="10" t="str">
        <f aca="false">IF(C119="","",IF(OR(H119="Done",H119="Not applicable"),IF(AND(H119="Done",I119=""),"Enter completion date",IF(N(J119)&gt;0,"Done late","")),IF(Settings!$C$6&gt;G119,"OVERDUE","")))</f>
        <v/>
      </c>
      <c r="L119" s="8"/>
    </row>
    <row r="120" customFormat="false" ht="15" hidden="false" customHeight="false" outlineLevel="0" collapsed="false">
      <c r="A120" s="22" t="str">
        <f aca="false">IF(C120="","",COUNTA($C$9:C120))</f>
        <v/>
      </c>
      <c r="B120" s="8"/>
      <c r="C120" s="8"/>
      <c r="D120" s="8"/>
      <c r="E120" s="8"/>
      <c r="F120" s="23"/>
      <c r="G120" s="18" t="str">
        <f aca="false">IF(OR(C120="",F120=""),"",IF(F120&gt;=1,WORKDAY(Settings!$C$5,F120,Settings!$B$11:$B$50),WORKDAY(Settings!$C$7+1,F120-1,Settings!$B$11:$B$50)))</f>
        <v/>
      </c>
      <c r="H120" s="8"/>
      <c r="I120" s="17"/>
      <c r="J120" s="22" t="str">
        <f aca="false">IF(OR(G120="",H120&lt;&gt;"Done",I120=""),"",MAX(0,NETWORKDAYS(G120,I120,Settings!$B$11:$B$50)-1))</f>
        <v/>
      </c>
      <c r="K120" s="10" t="str">
        <f aca="false">IF(C120="","",IF(OR(H120="Done",H120="Not applicable"),IF(AND(H120="Done",I120=""),"Enter completion date",IF(N(J120)&gt;0,"Done late","")),IF(Settings!$C$6&gt;G120,"OVERDUE","")))</f>
        <v/>
      </c>
      <c r="L120" s="8"/>
    </row>
    <row r="121" customFormat="false" ht="15" hidden="false" customHeight="false" outlineLevel="0" collapsed="false">
      <c r="A121" s="22" t="str">
        <f aca="false">IF(C121="","",COUNTA($C$9:C121))</f>
        <v/>
      </c>
      <c r="B121" s="8"/>
      <c r="C121" s="8"/>
      <c r="D121" s="8"/>
      <c r="E121" s="8"/>
      <c r="F121" s="23"/>
      <c r="G121" s="18" t="str">
        <f aca="false">IF(OR(C121="",F121=""),"",IF(F121&gt;=1,WORKDAY(Settings!$C$5,F121,Settings!$B$11:$B$50),WORKDAY(Settings!$C$7+1,F121-1,Settings!$B$11:$B$50)))</f>
        <v/>
      </c>
      <c r="H121" s="8"/>
      <c r="I121" s="17"/>
      <c r="J121" s="22" t="str">
        <f aca="false">IF(OR(G121="",H121&lt;&gt;"Done",I121=""),"",MAX(0,NETWORKDAYS(G121,I121,Settings!$B$11:$B$50)-1))</f>
        <v/>
      </c>
      <c r="K121" s="10" t="str">
        <f aca="false">IF(C121="","",IF(OR(H121="Done",H121="Not applicable"),IF(AND(H121="Done",I121=""),"Enter completion date",IF(N(J121)&gt;0,"Done late","")),IF(Settings!$C$6&gt;G121,"OVERDUE","")))</f>
        <v/>
      </c>
      <c r="L121" s="8"/>
    </row>
    <row r="122" customFormat="false" ht="15" hidden="false" customHeight="false" outlineLevel="0" collapsed="false">
      <c r="A122" s="22" t="str">
        <f aca="false">IF(C122="","",COUNTA($C$9:C122))</f>
        <v/>
      </c>
      <c r="B122" s="8"/>
      <c r="C122" s="8"/>
      <c r="D122" s="8"/>
      <c r="E122" s="8"/>
      <c r="F122" s="23"/>
      <c r="G122" s="18" t="str">
        <f aca="false">IF(OR(C122="",F122=""),"",IF(F122&gt;=1,WORKDAY(Settings!$C$5,F122,Settings!$B$11:$B$50),WORKDAY(Settings!$C$7+1,F122-1,Settings!$B$11:$B$50)))</f>
        <v/>
      </c>
      <c r="H122" s="8"/>
      <c r="I122" s="17"/>
      <c r="J122" s="22" t="str">
        <f aca="false">IF(OR(G122="",H122&lt;&gt;"Done",I122=""),"",MAX(0,NETWORKDAYS(G122,I122,Settings!$B$11:$B$50)-1))</f>
        <v/>
      </c>
      <c r="K122" s="10" t="str">
        <f aca="false">IF(C122="","",IF(OR(H122="Done",H122="Not applicable"),IF(AND(H122="Done",I122=""),"Enter completion date",IF(N(J122)&gt;0,"Done late","")),IF(Settings!$C$6&gt;G122,"OVERDUE","")))</f>
        <v/>
      </c>
      <c r="L122" s="8"/>
    </row>
    <row r="123" customFormat="false" ht="15" hidden="false" customHeight="false" outlineLevel="0" collapsed="false">
      <c r="A123" s="22" t="str">
        <f aca="false">IF(C123="","",COUNTA($C$9:C123))</f>
        <v/>
      </c>
      <c r="B123" s="8"/>
      <c r="C123" s="8"/>
      <c r="D123" s="8"/>
      <c r="E123" s="8"/>
      <c r="F123" s="23"/>
      <c r="G123" s="18" t="str">
        <f aca="false">IF(OR(C123="",F123=""),"",IF(F123&gt;=1,WORKDAY(Settings!$C$5,F123,Settings!$B$11:$B$50),WORKDAY(Settings!$C$7+1,F123-1,Settings!$B$11:$B$50)))</f>
        <v/>
      </c>
      <c r="H123" s="8"/>
      <c r="I123" s="17"/>
      <c r="J123" s="22" t="str">
        <f aca="false">IF(OR(G123="",H123&lt;&gt;"Done",I123=""),"",MAX(0,NETWORKDAYS(G123,I123,Settings!$B$11:$B$50)-1))</f>
        <v/>
      </c>
      <c r="K123" s="10" t="str">
        <f aca="false">IF(C123="","",IF(OR(H123="Done",H123="Not applicable"),IF(AND(H123="Done",I123=""),"Enter completion date",IF(N(J123)&gt;0,"Done late","")),IF(Settings!$C$6&gt;G123,"OVERDUE","")))</f>
        <v/>
      </c>
      <c r="L123" s="8"/>
    </row>
    <row r="124" customFormat="false" ht="15" hidden="false" customHeight="false" outlineLevel="0" collapsed="false">
      <c r="A124" s="22" t="str">
        <f aca="false">IF(C124="","",COUNTA($C$9:C124))</f>
        <v/>
      </c>
      <c r="B124" s="8"/>
      <c r="C124" s="8"/>
      <c r="D124" s="8"/>
      <c r="E124" s="8"/>
      <c r="F124" s="23"/>
      <c r="G124" s="18" t="str">
        <f aca="false">IF(OR(C124="",F124=""),"",IF(F124&gt;=1,WORKDAY(Settings!$C$5,F124,Settings!$B$11:$B$50),WORKDAY(Settings!$C$7+1,F124-1,Settings!$B$11:$B$50)))</f>
        <v/>
      </c>
      <c r="H124" s="8"/>
      <c r="I124" s="17"/>
      <c r="J124" s="22" t="str">
        <f aca="false">IF(OR(G124="",H124&lt;&gt;"Done",I124=""),"",MAX(0,NETWORKDAYS(G124,I124,Settings!$B$11:$B$50)-1))</f>
        <v/>
      </c>
      <c r="K124" s="10" t="str">
        <f aca="false">IF(C124="","",IF(OR(H124="Done",H124="Not applicable"),IF(AND(H124="Done",I124=""),"Enter completion date",IF(N(J124)&gt;0,"Done late","")),IF(Settings!$C$6&gt;G124,"OVERDUE","")))</f>
        <v/>
      </c>
      <c r="L124" s="8"/>
    </row>
    <row r="125" customFormat="false" ht="15" hidden="false" customHeight="false" outlineLevel="0" collapsed="false">
      <c r="A125" s="22" t="str">
        <f aca="false">IF(C125="","",COUNTA($C$9:C125))</f>
        <v/>
      </c>
      <c r="B125" s="8"/>
      <c r="C125" s="8"/>
      <c r="D125" s="8"/>
      <c r="E125" s="8"/>
      <c r="F125" s="23"/>
      <c r="G125" s="18" t="str">
        <f aca="false">IF(OR(C125="",F125=""),"",IF(F125&gt;=1,WORKDAY(Settings!$C$5,F125,Settings!$B$11:$B$50),WORKDAY(Settings!$C$7+1,F125-1,Settings!$B$11:$B$50)))</f>
        <v/>
      </c>
      <c r="H125" s="8"/>
      <c r="I125" s="17"/>
      <c r="J125" s="22" t="str">
        <f aca="false">IF(OR(G125="",H125&lt;&gt;"Done",I125=""),"",MAX(0,NETWORKDAYS(G125,I125,Settings!$B$11:$B$50)-1))</f>
        <v/>
      </c>
      <c r="K125" s="10" t="str">
        <f aca="false">IF(C125="","",IF(OR(H125="Done",H125="Not applicable"),IF(AND(H125="Done",I125=""),"Enter completion date",IF(N(J125)&gt;0,"Done late","")),IF(Settings!$C$6&gt;G125,"OVERDUE","")))</f>
        <v/>
      </c>
      <c r="L125" s="8"/>
    </row>
    <row r="126" customFormat="false" ht="15" hidden="false" customHeight="false" outlineLevel="0" collapsed="false">
      <c r="A126" s="22" t="str">
        <f aca="false">IF(C126="","",COUNTA($C$9:C126))</f>
        <v/>
      </c>
      <c r="B126" s="8"/>
      <c r="C126" s="8"/>
      <c r="D126" s="8"/>
      <c r="E126" s="8"/>
      <c r="F126" s="23"/>
      <c r="G126" s="18" t="str">
        <f aca="false">IF(OR(C126="",F126=""),"",IF(F126&gt;=1,WORKDAY(Settings!$C$5,F126,Settings!$B$11:$B$50),WORKDAY(Settings!$C$7+1,F126-1,Settings!$B$11:$B$50)))</f>
        <v/>
      </c>
      <c r="H126" s="8"/>
      <c r="I126" s="17"/>
      <c r="J126" s="22" t="str">
        <f aca="false">IF(OR(G126="",H126&lt;&gt;"Done",I126=""),"",MAX(0,NETWORKDAYS(G126,I126,Settings!$B$11:$B$50)-1))</f>
        <v/>
      </c>
      <c r="K126" s="10" t="str">
        <f aca="false">IF(C126="","",IF(OR(H126="Done",H126="Not applicable"),IF(AND(H126="Done",I126=""),"Enter completion date",IF(N(J126)&gt;0,"Done late","")),IF(Settings!$C$6&gt;G126,"OVERDUE","")))</f>
        <v/>
      </c>
      <c r="L126" s="8"/>
    </row>
    <row r="127" customFormat="false" ht="15" hidden="false" customHeight="false" outlineLevel="0" collapsed="false">
      <c r="A127" s="22" t="str">
        <f aca="false">IF(C127="","",COUNTA($C$9:C127))</f>
        <v/>
      </c>
      <c r="B127" s="8"/>
      <c r="C127" s="8"/>
      <c r="D127" s="8"/>
      <c r="E127" s="8"/>
      <c r="F127" s="23"/>
      <c r="G127" s="18" t="str">
        <f aca="false">IF(OR(C127="",F127=""),"",IF(F127&gt;=1,WORKDAY(Settings!$C$5,F127,Settings!$B$11:$B$50),WORKDAY(Settings!$C$7+1,F127-1,Settings!$B$11:$B$50)))</f>
        <v/>
      </c>
      <c r="H127" s="8"/>
      <c r="I127" s="17"/>
      <c r="J127" s="22" t="str">
        <f aca="false">IF(OR(G127="",H127&lt;&gt;"Done",I127=""),"",MAX(0,NETWORKDAYS(G127,I127,Settings!$B$11:$B$50)-1))</f>
        <v/>
      </c>
      <c r="K127" s="10" t="str">
        <f aca="false">IF(C127="","",IF(OR(H127="Done",H127="Not applicable"),IF(AND(H127="Done",I127=""),"Enter completion date",IF(N(J127)&gt;0,"Done late","")),IF(Settings!$C$6&gt;G127,"OVERDUE","")))</f>
        <v/>
      </c>
      <c r="L127" s="8"/>
    </row>
    <row r="128" customFormat="false" ht="15" hidden="false" customHeight="false" outlineLevel="0" collapsed="false">
      <c r="A128" s="22" t="str">
        <f aca="false">IF(C128="","",COUNTA($C$9:C128))</f>
        <v/>
      </c>
      <c r="B128" s="8"/>
      <c r="C128" s="8"/>
      <c r="D128" s="8"/>
      <c r="E128" s="8"/>
      <c r="F128" s="23"/>
      <c r="G128" s="18" t="str">
        <f aca="false">IF(OR(C128="",F128=""),"",IF(F128&gt;=1,WORKDAY(Settings!$C$5,F128,Settings!$B$11:$B$50),WORKDAY(Settings!$C$7+1,F128-1,Settings!$B$11:$B$50)))</f>
        <v/>
      </c>
      <c r="H128" s="8"/>
      <c r="I128" s="17"/>
      <c r="J128" s="22" t="str">
        <f aca="false">IF(OR(G128="",H128&lt;&gt;"Done",I128=""),"",MAX(0,NETWORKDAYS(G128,I128,Settings!$B$11:$B$50)-1))</f>
        <v/>
      </c>
      <c r="K128" s="10" t="str">
        <f aca="false">IF(C128="","",IF(OR(H128="Done",H128="Not applicable"),IF(AND(H128="Done",I128=""),"Enter completion date",IF(N(J128)&gt;0,"Done late","")),IF(Settings!$C$6&gt;G128,"OVERDUE","")))</f>
        <v/>
      </c>
      <c r="L128" s="8"/>
    </row>
    <row r="129" customFormat="false" ht="15" hidden="false" customHeight="false" outlineLevel="0" collapsed="false">
      <c r="A129" s="22" t="str">
        <f aca="false">IF(C129="","",COUNTA($C$9:C129))</f>
        <v/>
      </c>
      <c r="B129" s="8"/>
      <c r="C129" s="8"/>
      <c r="D129" s="8"/>
      <c r="E129" s="8"/>
      <c r="F129" s="23"/>
      <c r="G129" s="18" t="str">
        <f aca="false">IF(OR(C129="",F129=""),"",IF(F129&gt;=1,WORKDAY(Settings!$C$5,F129,Settings!$B$11:$B$50),WORKDAY(Settings!$C$7+1,F129-1,Settings!$B$11:$B$50)))</f>
        <v/>
      </c>
      <c r="H129" s="8"/>
      <c r="I129" s="17"/>
      <c r="J129" s="22" t="str">
        <f aca="false">IF(OR(G129="",H129&lt;&gt;"Done",I129=""),"",MAX(0,NETWORKDAYS(G129,I129,Settings!$B$11:$B$50)-1))</f>
        <v/>
      </c>
      <c r="K129" s="10" t="str">
        <f aca="false">IF(C129="","",IF(OR(H129="Done",H129="Not applicable"),IF(AND(H129="Done",I129=""),"Enter completion date",IF(N(J129)&gt;0,"Done late","")),IF(Settings!$C$6&gt;G129,"OVERDUE","")))</f>
        <v/>
      </c>
      <c r="L129" s="8"/>
    </row>
    <row r="130" customFormat="false" ht="15" hidden="false" customHeight="false" outlineLevel="0" collapsed="false">
      <c r="A130" s="22" t="str">
        <f aca="false">IF(C130="","",COUNTA($C$9:C130))</f>
        <v/>
      </c>
      <c r="B130" s="8"/>
      <c r="C130" s="8"/>
      <c r="D130" s="8"/>
      <c r="E130" s="8"/>
      <c r="F130" s="23"/>
      <c r="G130" s="18" t="str">
        <f aca="false">IF(OR(C130="",F130=""),"",IF(F130&gt;=1,WORKDAY(Settings!$C$5,F130,Settings!$B$11:$B$50),WORKDAY(Settings!$C$7+1,F130-1,Settings!$B$11:$B$50)))</f>
        <v/>
      </c>
      <c r="H130" s="8"/>
      <c r="I130" s="17"/>
      <c r="J130" s="22" t="str">
        <f aca="false">IF(OR(G130="",H130&lt;&gt;"Done",I130=""),"",MAX(0,NETWORKDAYS(G130,I130,Settings!$B$11:$B$50)-1))</f>
        <v/>
      </c>
      <c r="K130" s="10" t="str">
        <f aca="false">IF(C130="","",IF(OR(H130="Done",H130="Not applicable"),IF(AND(H130="Done",I130=""),"Enter completion date",IF(N(J130)&gt;0,"Done late","")),IF(Settings!$C$6&gt;G130,"OVERDUE","")))</f>
        <v/>
      </c>
      <c r="L130" s="8"/>
    </row>
    <row r="131" customFormat="false" ht="15" hidden="false" customHeight="false" outlineLevel="0" collapsed="false">
      <c r="A131" s="22" t="str">
        <f aca="false">IF(C131="","",COUNTA($C$9:C131))</f>
        <v/>
      </c>
      <c r="B131" s="8"/>
      <c r="C131" s="8"/>
      <c r="D131" s="8"/>
      <c r="E131" s="8"/>
      <c r="F131" s="23"/>
      <c r="G131" s="18" t="str">
        <f aca="false">IF(OR(C131="",F131=""),"",IF(F131&gt;=1,WORKDAY(Settings!$C$5,F131,Settings!$B$11:$B$50),WORKDAY(Settings!$C$7+1,F131-1,Settings!$B$11:$B$50)))</f>
        <v/>
      </c>
      <c r="H131" s="8"/>
      <c r="I131" s="17"/>
      <c r="J131" s="22" t="str">
        <f aca="false">IF(OR(G131="",H131&lt;&gt;"Done",I131=""),"",MAX(0,NETWORKDAYS(G131,I131,Settings!$B$11:$B$50)-1))</f>
        <v/>
      </c>
      <c r="K131" s="10" t="str">
        <f aca="false">IF(C131="","",IF(OR(H131="Done",H131="Not applicable"),IF(AND(H131="Done",I131=""),"Enter completion date",IF(N(J131)&gt;0,"Done late","")),IF(Settings!$C$6&gt;G131,"OVERDUE","")))</f>
        <v/>
      </c>
      <c r="L131" s="8"/>
    </row>
    <row r="132" customFormat="false" ht="15" hidden="false" customHeight="false" outlineLevel="0" collapsed="false">
      <c r="A132" s="22" t="str">
        <f aca="false">IF(C132="","",COUNTA($C$9:C132))</f>
        <v/>
      </c>
      <c r="B132" s="8"/>
      <c r="C132" s="8"/>
      <c r="D132" s="8"/>
      <c r="E132" s="8"/>
      <c r="F132" s="23"/>
      <c r="G132" s="18" t="str">
        <f aca="false">IF(OR(C132="",F132=""),"",IF(F132&gt;=1,WORKDAY(Settings!$C$5,F132,Settings!$B$11:$B$50),WORKDAY(Settings!$C$7+1,F132-1,Settings!$B$11:$B$50)))</f>
        <v/>
      </c>
      <c r="H132" s="8"/>
      <c r="I132" s="17"/>
      <c r="J132" s="22" t="str">
        <f aca="false">IF(OR(G132="",H132&lt;&gt;"Done",I132=""),"",MAX(0,NETWORKDAYS(G132,I132,Settings!$B$11:$B$50)-1))</f>
        <v/>
      </c>
      <c r="K132" s="10" t="str">
        <f aca="false">IF(C132="","",IF(OR(H132="Done",H132="Not applicable"),IF(AND(H132="Done",I132=""),"Enter completion date",IF(N(J132)&gt;0,"Done late","")),IF(Settings!$C$6&gt;G132,"OVERDUE","")))</f>
        <v/>
      </c>
      <c r="L132" s="8"/>
    </row>
    <row r="133" customFormat="false" ht="15" hidden="false" customHeight="false" outlineLevel="0" collapsed="false">
      <c r="A133" s="22" t="str">
        <f aca="false">IF(C133="","",COUNTA($C$9:C133))</f>
        <v/>
      </c>
      <c r="B133" s="8"/>
      <c r="C133" s="8"/>
      <c r="D133" s="8"/>
      <c r="E133" s="8"/>
      <c r="F133" s="23"/>
      <c r="G133" s="18" t="str">
        <f aca="false">IF(OR(C133="",F133=""),"",IF(F133&gt;=1,WORKDAY(Settings!$C$5,F133,Settings!$B$11:$B$50),WORKDAY(Settings!$C$7+1,F133-1,Settings!$B$11:$B$50)))</f>
        <v/>
      </c>
      <c r="H133" s="8"/>
      <c r="I133" s="17"/>
      <c r="J133" s="22" t="str">
        <f aca="false">IF(OR(G133="",H133&lt;&gt;"Done",I133=""),"",MAX(0,NETWORKDAYS(G133,I133,Settings!$B$11:$B$50)-1))</f>
        <v/>
      </c>
      <c r="K133" s="10" t="str">
        <f aca="false">IF(C133="","",IF(OR(H133="Done",H133="Not applicable"),IF(AND(H133="Done",I133=""),"Enter completion date",IF(N(J133)&gt;0,"Done late","")),IF(Settings!$C$6&gt;G133,"OVERDUE","")))</f>
        <v/>
      </c>
      <c r="L133" s="8"/>
    </row>
    <row r="134" customFormat="false" ht="15" hidden="false" customHeight="false" outlineLevel="0" collapsed="false">
      <c r="A134" s="22" t="str">
        <f aca="false">IF(C134="","",COUNTA($C$9:C134))</f>
        <v/>
      </c>
      <c r="B134" s="8"/>
      <c r="C134" s="8"/>
      <c r="D134" s="8"/>
      <c r="E134" s="8"/>
      <c r="F134" s="23"/>
      <c r="G134" s="18" t="str">
        <f aca="false">IF(OR(C134="",F134=""),"",IF(F134&gt;=1,WORKDAY(Settings!$C$5,F134,Settings!$B$11:$B$50),WORKDAY(Settings!$C$7+1,F134-1,Settings!$B$11:$B$50)))</f>
        <v/>
      </c>
      <c r="H134" s="8"/>
      <c r="I134" s="17"/>
      <c r="J134" s="22" t="str">
        <f aca="false">IF(OR(G134="",H134&lt;&gt;"Done",I134=""),"",MAX(0,NETWORKDAYS(G134,I134,Settings!$B$11:$B$50)-1))</f>
        <v/>
      </c>
      <c r="K134" s="10" t="str">
        <f aca="false">IF(C134="","",IF(OR(H134="Done",H134="Not applicable"),IF(AND(H134="Done",I134=""),"Enter completion date",IF(N(J134)&gt;0,"Done late","")),IF(Settings!$C$6&gt;G134,"OVERDUE","")))</f>
        <v/>
      </c>
      <c r="L134" s="8"/>
    </row>
    <row r="135" customFormat="false" ht="15" hidden="false" customHeight="false" outlineLevel="0" collapsed="false">
      <c r="A135" s="22" t="str">
        <f aca="false">IF(C135="","",COUNTA($C$9:C135))</f>
        <v/>
      </c>
      <c r="B135" s="8"/>
      <c r="C135" s="8"/>
      <c r="D135" s="8"/>
      <c r="E135" s="8"/>
      <c r="F135" s="23"/>
      <c r="G135" s="18" t="str">
        <f aca="false">IF(OR(C135="",F135=""),"",IF(F135&gt;=1,WORKDAY(Settings!$C$5,F135,Settings!$B$11:$B$50),WORKDAY(Settings!$C$7+1,F135-1,Settings!$B$11:$B$50)))</f>
        <v/>
      </c>
      <c r="H135" s="8"/>
      <c r="I135" s="17"/>
      <c r="J135" s="22" t="str">
        <f aca="false">IF(OR(G135="",H135&lt;&gt;"Done",I135=""),"",MAX(0,NETWORKDAYS(G135,I135,Settings!$B$11:$B$50)-1))</f>
        <v/>
      </c>
      <c r="K135" s="10" t="str">
        <f aca="false">IF(C135="","",IF(OR(H135="Done",H135="Not applicable"),IF(AND(H135="Done",I135=""),"Enter completion date",IF(N(J135)&gt;0,"Done late","")),IF(Settings!$C$6&gt;G135,"OVERDUE","")))</f>
        <v/>
      </c>
      <c r="L135" s="8"/>
    </row>
    <row r="136" customFormat="false" ht="15" hidden="false" customHeight="false" outlineLevel="0" collapsed="false">
      <c r="A136" s="22" t="str">
        <f aca="false">IF(C136="","",COUNTA($C$9:C136))</f>
        <v/>
      </c>
      <c r="B136" s="8"/>
      <c r="C136" s="8"/>
      <c r="D136" s="8"/>
      <c r="E136" s="8"/>
      <c r="F136" s="23"/>
      <c r="G136" s="18" t="str">
        <f aca="false">IF(OR(C136="",F136=""),"",IF(F136&gt;=1,WORKDAY(Settings!$C$5,F136,Settings!$B$11:$B$50),WORKDAY(Settings!$C$7+1,F136-1,Settings!$B$11:$B$50)))</f>
        <v/>
      </c>
      <c r="H136" s="8"/>
      <c r="I136" s="17"/>
      <c r="J136" s="22" t="str">
        <f aca="false">IF(OR(G136="",H136&lt;&gt;"Done",I136=""),"",MAX(0,NETWORKDAYS(G136,I136,Settings!$B$11:$B$50)-1))</f>
        <v/>
      </c>
      <c r="K136" s="10" t="str">
        <f aca="false">IF(C136="","",IF(OR(H136="Done",H136="Not applicable"),IF(AND(H136="Done",I136=""),"Enter completion date",IF(N(J136)&gt;0,"Done late","")),IF(Settings!$C$6&gt;G136,"OVERDUE","")))</f>
        <v/>
      </c>
      <c r="L136" s="8"/>
    </row>
    <row r="137" customFormat="false" ht="15" hidden="false" customHeight="false" outlineLevel="0" collapsed="false">
      <c r="A137" s="22" t="str">
        <f aca="false">IF(C137="","",COUNTA($C$9:C137))</f>
        <v/>
      </c>
      <c r="B137" s="8"/>
      <c r="C137" s="8"/>
      <c r="D137" s="8"/>
      <c r="E137" s="8"/>
      <c r="F137" s="23"/>
      <c r="G137" s="18" t="str">
        <f aca="false">IF(OR(C137="",F137=""),"",IF(F137&gt;=1,WORKDAY(Settings!$C$5,F137,Settings!$B$11:$B$50),WORKDAY(Settings!$C$7+1,F137-1,Settings!$B$11:$B$50)))</f>
        <v/>
      </c>
      <c r="H137" s="8"/>
      <c r="I137" s="17"/>
      <c r="J137" s="22" t="str">
        <f aca="false">IF(OR(G137="",H137&lt;&gt;"Done",I137=""),"",MAX(0,NETWORKDAYS(G137,I137,Settings!$B$11:$B$50)-1))</f>
        <v/>
      </c>
      <c r="K137" s="10" t="str">
        <f aca="false">IF(C137="","",IF(OR(H137="Done",H137="Not applicable"),IF(AND(H137="Done",I137=""),"Enter completion date",IF(N(J137)&gt;0,"Done late","")),IF(Settings!$C$6&gt;G137,"OVERDUE","")))</f>
        <v/>
      </c>
      <c r="L137" s="8"/>
    </row>
    <row r="138" customFormat="false" ht="15" hidden="false" customHeight="false" outlineLevel="0" collapsed="false">
      <c r="A138" s="22" t="str">
        <f aca="false">IF(C138="","",COUNTA($C$9:C138))</f>
        <v/>
      </c>
      <c r="B138" s="8"/>
      <c r="C138" s="8"/>
      <c r="D138" s="8"/>
      <c r="E138" s="8"/>
      <c r="F138" s="23"/>
      <c r="G138" s="18" t="str">
        <f aca="false">IF(OR(C138="",F138=""),"",IF(F138&gt;=1,WORKDAY(Settings!$C$5,F138,Settings!$B$11:$B$50),WORKDAY(Settings!$C$7+1,F138-1,Settings!$B$11:$B$50)))</f>
        <v/>
      </c>
      <c r="H138" s="8"/>
      <c r="I138" s="17"/>
      <c r="J138" s="22" t="str">
        <f aca="false">IF(OR(G138="",H138&lt;&gt;"Done",I138=""),"",MAX(0,NETWORKDAYS(G138,I138,Settings!$B$11:$B$50)-1))</f>
        <v/>
      </c>
      <c r="K138" s="10" t="str">
        <f aca="false">IF(C138="","",IF(OR(H138="Done",H138="Not applicable"),IF(AND(H138="Done",I138=""),"Enter completion date",IF(N(J138)&gt;0,"Done late","")),IF(Settings!$C$6&gt;G138,"OVERDUE","")))</f>
        <v/>
      </c>
      <c r="L138" s="8"/>
    </row>
    <row r="139" customFormat="false" ht="15" hidden="false" customHeight="false" outlineLevel="0" collapsed="false">
      <c r="A139" s="22" t="str">
        <f aca="false">IF(C139="","",COUNTA($C$9:C139))</f>
        <v/>
      </c>
      <c r="B139" s="8"/>
      <c r="C139" s="8"/>
      <c r="D139" s="8"/>
      <c r="E139" s="8"/>
      <c r="F139" s="23"/>
      <c r="G139" s="18" t="str">
        <f aca="false">IF(OR(C139="",F139=""),"",IF(F139&gt;=1,WORKDAY(Settings!$C$5,F139,Settings!$B$11:$B$50),WORKDAY(Settings!$C$7+1,F139-1,Settings!$B$11:$B$50)))</f>
        <v/>
      </c>
      <c r="H139" s="8"/>
      <c r="I139" s="17"/>
      <c r="J139" s="22" t="str">
        <f aca="false">IF(OR(G139="",H139&lt;&gt;"Done",I139=""),"",MAX(0,NETWORKDAYS(G139,I139,Settings!$B$11:$B$50)-1))</f>
        <v/>
      </c>
      <c r="K139" s="10" t="str">
        <f aca="false">IF(C139="","",IF(OR(H139="Done",H139="Not applicable"),IF(AND(H139="Done",I139=""),"Enter completion date",IF(N(J139)&gt;0,"Done late","")),IF(Settings!$C$6&gt;G139,"OVERDUE","")))</f>
        <v/>
      </c>
      <c r="L139" s="8"/>
    </row>
    <row r="140" customFormat="false" ht="15" hidden="false" customHeight="false" outlineLevel="0" collapsed="false">
      <c r="A140" s="22" t="str">
        <f aca="false">IF(C140="","",COUNTA($C$9:C140))</f>
        <v/>
      </c>
      <c r="B140" s="8"/>
      <c r="C140" s="8"/>
      <c r="D140" s="8"/>
      <c r="E140" s="8"/>
      <c r="F140" s="23"/>
      <c r="G140" s="18" t="str">
        <f aca="false">IF(OR(C140="",F140=""),"",IF(F140&gt;=1,WORKDAY(Settings!$C$5,F140,Settings!$B$11:$B$50),WORKDAY(Settings!$C$7+1,F140-1,Settings!$B$11:$B$50)))</f>
        <v/>
      </c>
      <c r="H140" s="8"/>
      <c r="I140" s="17"/>
      <c r="J140" s="22" t="str">
        <f aca="false">IF(OR(G140="",H140&lt;&gt;"Done",I140=""),"",MAX(0,NETWORKDAYS(G140,I140,Settings!$B$11:$B$50)-1))</f>
        <v/>
      </c>
      <c r="K140" s="10" t="str">
        <f aca="false">IF(C140="","",IF(OR(H140="Done",H140="Not applicable"),IF(AND(H140="Done",I140=""),"Enter completion date",IF(N(J140)&gt;0,"Done late","")),IF(Settings!$C$6&gt;G140,"OVERDUE","")))</f>
        <v/>
      </c>
      <c r="L140" s="8"/>
    </row>
    <row r="141" customFormat="false" ht="15" hidden="false" customHeight="false" outlineLevel="0" collapsed="false">
      <c r="A141" s="22" t="str">
        <f aca="false">IF(C141="","",COUNTA($C$9:C141))</f>
        <v/>
      </c>
      <c r="B141" s="8"/>
      <c r="C141" s="8"/>
      <c r="D141" s="8"/>
      <c r="E141" s="8"/>
      <c r="F141" s="23"/>
      <c r="G141" s="18" t="str">
        <f aca="false">IF(OR(C141="",F141=""),"",IF(F141&gt;=1,WORKDAY(Settings!$C$5,F141,Settings!$B$11:$B$50),WORKDAY(Settings!$C$7+1,F141-1,Settings!$B$11:$B$50)))</f>
        <v/>
      </c>
      <c r="H141" s="8"/>
      <c r="I141" s="17"/>
      <c r="J141" s="22" t="str">
        <f aca="false">IF(OR(G141="",H141&lt;&gt;"Done",I141=""),"",MAX(0,NETWORKDAYS(G141,I141,Settings!$B$11:$B$50)-1))</f>
        <v/>
      </c>
      <c r="K141" s="10" t="str">
        <f aca="false">IF(C141="","",IF(OR(H141="Done",H141="Not applicable"),IF(AND(H141="Done",I141=""),"Enter completion date",IF(N(J141)&gt;0,"Done late","")),IF(Settings!$C$6&gt;G141,"OVERDUE","")))</f>
        <v/>
      </c>
      <c r="L141" s="8"/>
    </row>
    <row r="142" customFormat="false" ht="15" hidden="false" customHeight="false" outlineLevel="0" collapsed="false">
      <c r="A142" s="22" t="str">
        <f aca="false">IF(C142="","",COUNTA($C$9:C142))</f>
        <v/>
      </c>
      <c r="B142" s="8"/>
      <c r="C142" s="8"/>
      <c r="D142" s="8"/>
      <c r="E142" s="8"/>
      <c r="F142" s="23"/>
      <c r="G142" s="18" t="str">
        <f aca="false">IF(OR(C142="",F142=""),"",IF(F142&gt;=1,WORKDAY(Settings!$C$5,F142,Settings!$B$11:$B$50),WORKDAY(Settings!$C$7+1,F142-1,Settings!$B$11:$B$50)))</f>
        <v/>
      </c>
      <c r="H142" s="8"/>
      <c r="I142" s="17"/>
      <c r="J142" s="22" t="str">
        <f aca="false">IF(OR(G142="",H142&lt;&gt;"Done",I142=""),"",MAX(0,NETWORKDAYS(G142,I142,Settings!$B$11:$B$50)-1))</f>
        <v/>
      </c>
      <c r="K142" s="10" t="str">
        <f aca="false">IF(C142="","",IF(OR(H142="Done",H142="Not applicable"),IF(AND(H142="Done",I142=""),"Enter completion date",IF(N(J142)&gt;0,"Done late","")),IF(Settings!$C$6&gt;G142,"OVERDUE","")))</f>
        <v/>
      </c>
      <c r="L142" s="8"/>
    </row>
    <row r="143" customFormat="false" ht="15" hidden="false" customHeight="false" outlineLevel="0" collapsed="false">
      <c r="A143" s="22" t="str">
        <f aca="false">IF(C143="","",COUNTA($C$9:C143))</f>
        <v/>
      </c>
      <c r="B143" s="8"/>
      <c r="C143" s="8"/>
      <c r="D143" s="8"/>
      <c r="E143" s="8"/>
      <c r="F143" s="23"/>
      <c r="G143" s="18" t="str">
        <f aca="false">IF(OR(C143="",F143=""),"",IF(F143&gt;=1,WORKDAY(Settings!$C$5,F143,Settings!$B$11:$B$50),WORKDAY(Settings!$C$7+1,F143-1,Settings!$B$11:$B$50)))</f>
        <v/>
      </c>
      <c r="H143" s="8"/>
      <c r="I143" s="17"/>
      <c r="J143" s="22" t="str">
        <f aca="false">IF(OR(G143="",H143&lt;&gt;"Done",I143=""),"",MAX(0,NETWORKDAYS(G143,I143,Settings!$B$11:$B$50)-1))</f>
        <v/>
      </c>
      <c r="K143" s="10" t="str">
        <f aca="false">IF(C143="","",IF(OR(H143="Done",H143="Not applicable"),IF(AND(H143="Done",I143=""),"Enter completion date",IF(N(J143)&gt;0,"Done late","")),IF(Settings!$C$6&gt;G143,"OVERDUE","")))</f>
        <v/>
      </c>
      <c r="L143" s="8"/>
    </row>
    <row r="144" customFormat="false" ht="15" hidden="false" customHeight="false" outlineLevel="0" collapsed="false">
      <c r="A144" s="22" t="str">
        <f aca="false">IF(C144="","",COUNTA($C$9:C144))</f>
        <v/>
      </c>
      <c r="B144" s="8"/>
      <c r="C144" s="8"/>
      <c r="D144" s="8"/>
      <c r="E144" s="8"/>
      <c r="F144" s="23"/>
      <c r="G144" s="18" t="str">
        <f aca="false">IF(OR(C144="",F144=""),"",IF(F144&gt;=1,WORKDAY(Settings!$C$5,F144,Settings!$B$11:$B$50),WORKDAY(Settings!$C$7+1,F144-1,Settings!$B$11:$B$50)))</f>
        <v/>
      </c>
      <c r="H144" s="8"/>
      <c r="I144" s="17"/>
      <c r="J144" s="22" t="str">
        <f aca="false">IF(OR(G144="",H144&lt;&gt;"Done",I144=""),"",MAX(0,NETWORKDAYS(G144,I144,Settings!$B$11:$B$50)-1))</f>
        <v/>
      </c>
      <c r="K144" s="10" t="str">
        <f aca="false">IF(C144="","",IF(OR(H144="Done",H144="Not applicable"),IF(AND(H144="Done",I144=""),"Enter completion date",IF(N(J144)&gt;0,"Done late","")),IF(Settings!$C$6&gt;G144,"OVERDUE","")))</f>
        <v/>
      </c>
      <c r="L144" s="8"/>
    </row>
    <row r="145" customFormat="false" ht="15" hidden="false" customHeight="false" outlineLevel="0" collapsed="false">
      <c r="A145" s="22" t="str">
        <f aca="false">IF(C145="","",COUNTA($C$9:C145))</f>
        <v/>
      </c>
      <c r="B145" s="8"/>
      <c r="C145" s="8"/>
      <c r="D145" s="8"/>
      <c r="E145" s="8"/>
      <c r="F145" s="23"/>
      <c r="G145" s="18" t="str">
        <f aca="false">IF(OR(C145="",F145=""),"",IF(F145&gt;=1,WORKDAY(Settings!$C$5,F145,Settings!$B$11:$B$50),WORKDAY(Settings!$C$7+1,F145-1,Settings!$B$11:$B$50)))</f>
        <v/>
      </c>
      <c r="H145" s="8"/>
      <c r="I145" s="17"/>
      <c r="J145" s="22" t="str">
        <f aca="false">IF(OR(G145="",H145&lt;&gt;"Done",I145=""),"",MAX(0,NETWORKDAYS(G145,I145,Settings!$B$11:$B$50)-1))</f>
        <v/>
      </c>
      <c r="K145" s="10" t="str">
        <f aca="false">IF(C145="","",IF(OR(H145="Done",H145="Not applicable"),IF(AND(H145="Done",I145=""),"Enter completion date",IF(N(J145)&gt;0,"Done late","")),IF(Settings!$C$6&gt;G145,"OVERDUE","")))</f>
        <v/>
      </c>
      <c r="L145" s="8"/>
    </row>
    <row r="146" customFormat="false" ht="15" hidden="false" customHeight="false" outlineLevel="0" collapsed="false">
      <c r="A146" s="22" t="str">
        <f aca="false">IF(C146="","",COUNTA($C$9:C146))</f>
        <v/>
      </c>
      <c r="B146" s="8"/>
      <c r="C146" s="8"/>
      <c r="D146" s="8"/>
      <c r="E146" s="8"/>
      <c r="F146" s="23"/>
      <c r="G146" s="18" t="str">
        <f aca="false">IF(OR(C146="",F146=""),"",IF(F146&gt;=1,WORKDAY(Settings!$C$5,F146,Settings!$B$11:$B$50),WORKDAY(Settings!$C$7+1,F146-1,Settings!$B$11:$B$50)))</f>
        <v/>
      </c>
      <c r="H146" s="8"/>
      <c r="I146" s="17"/>
      <c r="J146" s="22" t="str">
        <f aca="false">IF(OR(G146="",H146&lt;&gt;"Done",I146=""),"",MAX(0,NETWORKDAYS(G146,I146,Settings!$B$11:$B$50)-1))</f>
        <v/>
      </c>
      <c r="K146" s="10" t="str">
        <f aca="false">IF(C146="","",IF(OR(H146="Done",H146="Not applicable"),IF(AND(H146="Done",I146=""),"Enter completion date",IF(N(J146)&gt;0,"Done late","")),IF(Settings!$C$6&gt;G146,"OVERDUE","")))</f>
        <v/>
      </c>
      <c r="L146" s="8"/>
    </row>
    <row r="147" customFormat="false" ht="15" hidden="false" customHeight="false" outlineLevel="0" collapsed="false">
      <c r="A147" s="22" t="str">
        <f aca="false">IF(C147="","",COUNTA($C$9:C147))</f>
        <v/>
      </c>
      <c r="B147" s="8"/>
      <c r="C147" s="8"/>
      <c r="D147" s="8"/>
      <c r="E147" s="8"/>
      <c r="F147" s="23"/>
      <c r="G147" s="18" t="str">
        <f aca="false">IF(OR(C147="",F147=""),"",IF(F147&gt;=1,WORKDAY(Settings!$C$5,F147,Settings!$B$11:$B$50),WORKDAY(Settings!$C$7+1,F147-1,Settings!$B$11:$B$50)))</f>
        <v/>
      </c>
      <c r="H147" s="8"/>
      <c r="I147" s="17"/>
      <c r="J147" s="22" t="str">
        <f aca="false">IF(OR(G147="",H147&lt;&gt;"Done",I147=""),"",MAX(0,NETWORKDAYS(G147,I147,Settings!$B$11:$B$50)-1))</f>
        <v/>
      </c>
      <c r="K147" s="10" t="str">
        <f aca="false">IF(C147="","",IF(OR(H147="Done",H147="Not applicable"),IF(AND(H147="Done",I147=""),"Enter completion date",IF(N(J147)&gt;0,"Done late","")),IF(Settings!$C$6&gt;G147,"OVERDUE","")))</f>
        <v/>
      </c>
      <c r="L147" s="8"/>
    </row>
    <row r="148" customFormat="false" ht="15" hidden="false" customHeight="false" outlineLevel="0" collapsed="false">
      <c r="A148" s="22" t="str">
        <f aca="false">IF(C148="","",COUNTA($C$9:C148))</f>
        <v/>
      </c>
      <c r="B148" s="8"/>
      <c r="C148" s="8"/>
      <c r="D148" s="8"/>
      <c r="E148" s="8"/>
      <c r="F148" s="23"/>
      <c r="G148" s="18" t="str">
        <f aca="false">IF(OR(C148="",F148=""),"",IF(F148&gt;=1,WORKDAY(Settings!$C$5,F148,Settings!$B$11:$B$50),WORKDAY(Settings!$C$7+1,F148-1,Settings!$B$11:$B$50)))</f>
        <v/>
      </c>
      <c r="H148" s="8"/>
      <c r="I148" s="17"/>
      <c r="J148" s="22" t="str">
        <f aca="false">IF(OR(G148="",H148&lt;&gt;"Done",I148=""),"",MAX(0,NETWORKDAYS(G148,I148,Settings!$B$11:$B$50)-1))</f>
        <v/>
      </c>
      <c r="K148" s="10" t="str">
        <f aca="false">IF(C148="","",IF(OR(H148="Done",H148="Not applicable"),IF(AND(H148="Done",I148=""),"Enter completion date",IF(N(J148)&gt;0,"Done late","")),IF(Settings!$C$6&gt;G148,"OVERDUE","")))</f>
        <v/>
      </c>
      <c r="L148" s="8"/>
    </row>
    <row r="149" customFormat="false" ht="15" hidden="false" customHeight="false" outlineLevel="0" collapsed="false">
      <c r="A149" s="22" t="str">
        <f aca="false">IF(C149="","",COUNTA($C$9:C149))</f>
        <v/>
      </c>
      <c r="B149" s="8"/>
      <c r="C149" s="8"/>
      <c r="D149" s="8"/>
      <c r="E149" s="8"/>
      <c r="F149" s="23"/>
      <c r="G149" s="18" t="str">
        <f aca="false">IF(OR(C149="",F149=""),"",IF(F149&gt;=1,WORKDAY(Settings!$C$5,F149,Settings!$B$11:$B$50),WORKDAY(Settings!$C$7+1,F149-1,Settings!$B$11:$B$50)))</f>
        <v/>
      </c>
      <c r="H149" s="8"/>
      <c r="I149" s="17"/>
      <c r="J149" s="22" t="str">
        <f aca="false">IF(OR(G149="",H149&lt;&gt;"Done",I149=""),"",MAX(0,NETWORKDAYS(G149,I149,Settings!$B$11:$B$50)-1))</f>
        <v/>
      </c>
      <c r="K149" s="10" t="str">
        <f aca="false">IF(C149="","",IF(OR(H149="Done",H149="Not applicable"),IF(AND(H149="Done",I149=""),"Enter completion date",IF(N(J149)&gt;0,"Done late","")),IF(Settings!$C$6&gt;G149,"OVERDUE","")))</f>
        <v/>
      </c>
      <c r="L149" s="8"/>
    </row>
    <row r="150" customFormat="false" ht="15" hidden="false" customHeight="false" outlineLevel="0" collapsed="false">
      <c r="A150" s="22" t="str">
        <f aca="false">IF(C150="","",COUNTA($C$9:C150))</f>
        <v/>
      </c>
      <c r="B150" s="8"/>
      <c r="C150" s="8"/>
      <c r="D150" s="8"/>
      <c r="E150" s="8"/>
      <c r="F150" s="23"/>
      <c r="G150" s="18" t="str">
        <f aca="false">IF(OR(C150="",F150=""),"",IF(F150&gt;=1,WORKDAY(Settings!$C$5,F150,Settings!$B$11:$B$50),WORKDAY(Settings!$C$7+1,F150-1,Settings!$B$11:$B$50)))</f>
        <v/>
      </c>
      <c r="H150" s="8"/>
      <c r="I150" s="17"/>
      <c r="J150" s="22" t="str">
        <f aca="false">IF(OR(G150="",H150&lt;&gt;"Done",I150=""),"",MAX(0,NETWORKDAYS(G150,I150,Settings!$B$11:$B$50)-1))</f>
        <v/>
      </c>
      <c r="K150" s="10" t="str">
        <f aca="false">IF(C150="","",IF(OR(H150="Done",H150="Not applicable"),IF(AND(H150="Done",I150=""),"Enter completion date",IF(N(J150)&gt;0,"Done late","")),IF(Settings!$C$6&gt;G150,"OVERDUE","")))</f>
        <v/>
      </c>
      <c r="L150" s="8"/>
    </row>
    <row r="151" customFormat="false" ht="15" hidden="false" customHeight="false" outlineLevel="0" collapsed="false">
      <c r="A151" s="22" t="str">
        <f aca="false">IF(C151="","",COUNTA($C$9:C151))</f>
        <v/>
      </c>
      <c r="B151" s="8"/>
      <c r="C151" s="8"/>
      <c r="D151" s="8"/>
      <c r="E151" s="8"/>
      <c r="F151" s="23"/>
      <c r="G151" s="18" t="str">
        <f aca="false">IF(OR(C151="",F151=""),"",IF(F151&gt;=1,WORKDAY(Settings!$C$5,F151,Settings!$B$11:$B$50),WORKDAY(Settings!$C$7+1,F151-1,Settings!$B$11:$B$50)))</f>
        <v/>
      </c>
      <c r="H151" s="8"/>
      <c r="I151" s="17"/>
      <c r="J151" s="22" t="str">
        <f aca="false">IF(OR(G151="",H151&lt;&gt;"Done",I151=""),"",MAX(0,NETWORKDAYS(G151,I151,Settings!$B$11:$B$50)-1))</f>
        <v/>
      </c>
      <c r="K151" s="10" t="str">
        <f aca="false">IF(C151="","",IF(OR(H151="Done",H151="Not applicable"),IF(AND(H151="Done",I151=""),"Enter completion date",IF(N(J151)&gt;0,"Done late","")),IF(Settings!$C$6&gt;G151,"OVERDUE","")))</f>
        <v/>
      </c>
      <c r="L151" s="8"/>
    </row>
    <row r="152" customFormat="false" ht="15" hidden="false" customHeight="false" outlineLevel="0" collapsed="false">
      <c r="A152" s="22" t="str">
        <f aca="false">IF(C152="","",COUNTA($C$9:C152))</f>
        <v/>
      </c>
      <c r="B152" s="8"/>
      <c r="C152" s="8"/>
      <c r="D152" s="8"/>
      <c r="E152" s="8"/>
      <c r="F152" s="23"/>
      <c r="G152" s="18" t="str">
        <f aca="false">IF(OR(C152="",F152=""),"",IF(F152&gt;=1,WORKDAY(Settings!$C$5,F152,Settings!$B$11:$B$50),WORKDAY(Settings!$C$7+1,F152-1,Settings!$B$11:$B$50)))</f>
        <v/>
      </c>
      <c r="H152" s="8"/>
      <c r="I152" s="17"/>
      <c r="J152" s="22" t="str">
        <f aca="false">IF(OR(G152="",H152&lt;&gt;"Done",I152=""),"",MAX(0,NETWORKDAYS(G152,I152,Settings!$B$11:$B$50)-1))</f>
        <v/>
      </c>
      <c r="K152" s="10" t="str">
        <f aca="false">IF(C152="","",IF(OR(H152="Done",H152="Not applicable"),IF(AND(H152="Done",I152=""),"Enter completion date",IF(N(J152)&gt;0,"Done late","")),IF(Settings!$C$6&gt;G152,"OVERDUE","")))</f>
        <v/>
      </c>
      <c r="L152" s="8"/>
    </row>
    <row r="153" customFormat="false" ht="15" hidden="false" customHeight="false" outlineLevel="0" collapsed="false">
      <c r="A153" s="22" t="str">
        <f aca="false">IF(C153="","",COUNTA($C$9:C153))</f>
        <v/>
      </c>
      <c r="B153" s="8"/>
      <c r="C153" s="8"/>
      <c r="D153" s="8"/>
      <c r="E153" s="8"/>
      <c r="F153" s="23"/>
      <c r="G153" s="18" t="str">
        <f aca="false">IF(OR(C153="",F153=""),"",IF(F153&gt;=1,WORKDAY(Settings!$C$5,F153,Settings!$B$11:$B$50),WORKDAY(Settings!$C$7+1,F153-1,Settings!$B$11:$B$50)))</f>
        <v/>
      </c>
      <c r="H153" s="8"/>
      <c r="I153" s="17"/>
      <c r="J153" s="22" t="str">
        <f aca="false">IF(OR(G153="",H153&lt;&gt;"Done",I153=""),"",MAX(0,NETWORKDAYS(G153,I153,Settings!$B$11:$B$50)-1))</f>
        <v/>
      </c>
      <c r="K153" s="10" t="str">
        <f aca="false">IF(C153="","",IF(OR(H153="Done",H153="Not applicable"),IF(AND(H153="Done",I153=""),"Enter completion date",IF(N(J153)&gt;0,"Done late","")),IF(Settings!$C$6&gt;G153,"OVERDUE","")))</f>
        <v/>
      </c>
      <c r="L153" s="8"/>
    </row>
    <row r="154" customFormat="false" ht="15" hidden="false" customHeight="false" outlineLevel="0" collapsed="false">
      <c r="A154" s="22" t="str">
        <f aca="false">IF(C154="","",COUNTA($C$9:C154))</f>
        <v/>
      </c>
      <c r="B154" s="8"/>
      <c r="C154" s="8"/>
      <c r="D154" s="8"/>
      <c r="E154" s="8"/>
      <c r="F154" s="23"/>
      <c r="G154" s="18" t="str">
        <f aca="false">IF(OR(C154="",F154=""),"",IF(F154&gt;=1,WORKDAY(Settings!$C$5,F154,Settings!$B$11:$B$50),WORKDAY(Settings!$C$7+1,F154-1,Settings!$B$11:$B$50)))</f>
        <v/>
      </c>
      <c r="H154" s="8"/>
      <c r="I154" s="17"/>
      <c r="J154" s="22" t="str">
        <f aca="false">IF(OR(G154="",H154&lt;&gt;"Done",I154=""),"",MAX(0,NETWORKDAYS(G154,I154,Settings!$B$11:$B$50)-1))</f>
        <v/>
      </c>
      <c r="K154" s="10" t="str">
        <f aca="false">IF(C154="","",IF(OR(H154="Done",H154="Not applicable"),IF(AND(H154="Done",I154=""),"Enter completion date",IF(N(J154)&gt;0,"Done late","")),IF(Settings!$C$6&gt;G154,"OVERDUE","")))</f>
        <v/>
      </c>
      <c r="L154" s="8"/>
    </row>
    <row r="155" customFormat="false" ht="15" hidden="false" customHeight="false" outlineLevel="0" collapsed="false">
      <c r="A155" s="22" t="str">
        <f aca="false">IF(C155="","",COUNTA($C$9:C155))</f>
        <v/>
      </c>
      <c r="B155" s="8"/>
      <c r="C155" s="8"/>
      <c r="D155" s="8"/>
      <c r="E155" s="8"/>
      <c r="F155" s="23"/>
      <c r="G155" s="18" t="str">
        <f aca="false">IF(OR(C155="",F155=""),"",IF(F155&gt;=1,WORKDAY(Settings!$C$5,F155,Settings!$B$11:$B$50),WORKDAY(Settings!$C$7+1,F155-1,Settings!$B$11:$B$50)))</f>
        <v/>
      </c>
      <c r="H155" s="8"/>
      <c r="I155" s="17"/>
      <c r="J155" s="22" t="str">
        <f aca="false">IF(OR(G155="",H155&lt;&gt;"Done",I155=""),"",MAX(0,NETWORKDAYS(G155,I155,Settings!$B$11:$B$50)-1))</f>
        <v/>
      </c>
      <c r="K155" s="10" t="str">
        <f aca="false">IF(C155="","",IF(OR(H155="Done",H155="Not applicable"),IF(AND(H155="Done",I155=""),"Enter completion date",IF(N(J155)&gt;0,"Done late","")),IF(Settings!$C$6&gt;G155,"OVERDUE","")))</f>
        <v/>
      </c>
      <c r="L155" s="8"/>
    </row>
    <row r="156" customFormat="false" ht="15" hidden="false" customHeight="false" outlineLevel="0" collapsed="false">
      <c r="A156" s="22" t="str">
        <f aca="false">IF(C156="","",COUNTA($C$9:C156))</f>
        <v/>
      </c>
      <c r="B156" s="8"/>
      <c r="C156" s="8"/>
      <c r="D156" s="8"/>
      <c r="E156" s="8"/>
      <c r="F156" s="23"/>
      <c r="G156" s="18" t="str">
        <f aca="false">IF(OR(C156="",F156=""),"",IF(F156&gt;=1,WORKDAY(Settings!$C$5,F156,Settings!$B$11:$B$50),WORKDAY(Settings!$C$7+1,F156-1,Settings!$B$11:$B$50)))</f>
        <v/>
      </c>
      <c r="H156" s="8"/>
      <c r="I156" s="17"/>
      <c r="J156" s="22" t="str">
        <f aca="false">IF(OR(G156="",H156&lt;&gt;"Done",I156=""),"",MAX(0,NETWORKDAYS(G156,I156,Settings!$B$11:$B$50)-1))</f>
        <v/>
      </c>
      <c r="K156" s="10" t="str">
        <f aca="false">IF(C156="","",IF(OR(H156="Done",H156="Not applicable"),IF(AND(H156="Done",I156=""),"Enter completion date",IF(N(J156)&gt;0,"Done late","")),IF(Settings!$C$6&gt;G156,"OVERDUE","")))</f>
        <v/>
      </c>
      <c r="L156" s="8"/>
    </row>
    <row r="157" customFormat="false" ht="15" hidden="false" customHeight="false" outlineLevel="0" collapsed="false">
      <c r="A157" s="22" t="str">
        <f aca="false">IF(C157="","",COUNTA($C$9:C157))</f>
        <v/>
      </c>
      <c r="B157" s="8"/>
      <c r="C157" s="8"/>
      <c r="D157" s="8"/>
      <c r="E157" s="8"/>
      <c r="F157" s="23"/>
      <c r="G157" s="18" t="str">
        <f aca="false">IF(OR(C157="",F157=""),"",IF(F157&gt;=1,WORKDAY(Settings!$C$5,F157,Settings!$B$11:$B$50),WORKDAY(Settings!$C$7+1,F157-1,Settings!$B$11:$B$50)))</f>
        <v/>
      </c>
      <c r="H157" s="8"/>
      <c r="I157" s="17"/>
      <c r="J157" s="22" t="str">
        <f aca="false">IF(OR(G157="",H157&lt;&gt;"Done",I157=""),"",MAX(0,NETWORKDAYS(G157,I157,Settings!$B$11:$B$50)-1))</f>
        <v/>
      </c>
      <c r="K157" s="10" t="str">
        <f aca="false">IF(C157="","",IF(OR(H157="Done",H157="Not applicable"),IF(AND(H157="Done",I157=""),"Enter completion date",IF(N(J157)&gt;0,"Done late","")),IF(Settings!$C$6&gt;G157,"OVERDUE","")))</f>
        <v/>
      </c>
      <c r="L157" s="8"/>
    </row>
    <row r="158" customFormat="false" ht="15" hidden="false" customHeight="false" outlineLevel="0" collapsed="false">
      <c r="A158" s="22" t="str">
        <f aca="false">IF(C158="","",COUNTA($C$9:C158))</f>
        <v/>
      </c>
      <c r="B158" s="8"/>
      <c r="C158" s="8"/>
      <c r="D158" s="8"/>
      <c r="E158" s="8"/>
      <c r="F158" s="23"/>
      <c r="G158" s="18" t="str">
        <f aca="false">IF(OR(C158="",F158=""),"",IF(F158&gt;=1,WORKDAY(Settings!$C$5,F158,Settings!$B$11:$B$50),WORKDAY(Settings!$C$7+1,F158-1,Settings!$B$11:$B$50)))</f>
        <v/>
      </c>
      <c r="H158" s="8"/>
      <c r="I158" s="17"/>
      <c r="J158" s="22" t="str">
        <f aca="false">IF(OR(G158="",H158&lt;&gt;"Done",I158=""),"",MAX(0,NETWORKDAYS(G158,I158,Settings!$B$11:$B$50)-1))</f>
        <v/>
      </c>
      <c r="K158" s="10" t="str">
        <f aca="false">IF(C158="","",IF(OR(H158="Done",H158="Not applicable"),IF(AND(H158="Done",I158=""),"Enter completion date",IF(N(J158)&gt;0,"Done late","")),IF(Settings!$C$6&gt;G158,"OVERDUE","")))</f>
        <v/>
      </c>
      <c r="L158" s="8"/>
    </row>
  </sheetData>
  <conditionalFormatting sqref="K9:K158">
    <cfRule type="cellIs" priority="2" operator="equal" aboveAverage="0" equalAverage="0" bottom="0" percent="0" rank="0" text="" dxfId="0">
      <formula>"OVERDUE"</formula>
    </cfRule>
    <cfRule type="cellIs" priority="3" operator="equal" aboveAverage="0" equalAverage="0" bottom="0" percent="0" rank="0" text="" dxfId="1">
      <formula>"Done late"</formula>
    </cfRule>
  </conditionalFormatting>
  <conditionalFormatting sqref="H9:H158">
    <cfRule type="cellIs" priority="4" operator="equal" aboveAverage="0" equalAverage="0" bottom="0" percent="0" rank="0" text="" dxfId="2">
      <formula>"Done"</formula>
    </cfRule>
  </conditionalFormatting>
  <dataValidations count="2">
    <dataValidation allowBlank="true" error="Pick a value from the list" errorStyle="stop" errorTitle="Invalid entry" operator="between" showDropDown="false" showErrorMessage="false" showInputMessage="false" sqref="H9:H158" type="list">
      <formula1>"Not started,In progress,Done,Not applicable"</formula1>
      <formula2>0</formula2>
    </dataValidation>
    <dataValidation allowBlank="true" errorStyle="stop" operator="between" showDropDown="false" showErrorMessage="false" showInputMessage="false" sqref="B9:B158" type="list">
      <formula1>Dashboard!$A$6:$A$13</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1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6"/>
    <col collapsed="false" customWidth="true" hidden="false" outlineLevel="0" max="8" min="2" style="0" width="13"/>
  </cols>
  <sheetData>
    <row r="1" customFormat="false" ht="17.35" hidden="false" customHeight="false" outlineLevel="0" collapsed="false">
      <c r="A1" s="15" t="s">
        <v>109</v>
      </c>
    </row>
    <row r="2" customFormat="false" ht="15" hidden="false" customHeight="false" outlineLevel="0" collapsed="false">
      <c r="A2" s="16" t="s">
        <v>38</v>
      </c>
    </row>
    <row r="5" customFormat="false" ht="30" hidden="false" customHeight="true" outlineLevel="0" collapsed="false">
      <c r="A5" s="21" t="s">
        <v>49</v>
      </c>
      <c r="B5" s="21" t="s">
        <v>110</v>
      </c>
      <c r="C5" s="21" t="s">
        <v>64</v>
      </c>
      <c r="D5" s="21" t="s">
        <v>111</v>
      </c>
      <c r="E5" s="21" t="s">
        <v>86</v>
      </c>
      <c r="F5" s="21" t="s">
        <v>95</v>
      </c>
      <c r="G5" s="21" t="s">
        <v>112</v>
      </c>
      <c r="H5" s="21" t="s">
        <v>113</v>
      </c>
    </row>
    <row r="6" customFormat="false" ht="15" hidden="false" customHeight="false" outlineLevel="0" collapsed="false">
      <c r="A6" s="8" t="s">
        <v>60</v>
      </c>
      <c r="B6" s="22" t="n">
        <f aca="false">COUNTIFS(Checklist!$B$9:$B$158,A6,Checklist!$C$9:$C$158,"?*")</f>
        <v>4</v>
      </c>
      <c r="C6" s="22" t="n">
        <f aca="false">COUNTIFS(Checklist!$B$9:$B$158,$A6,Checklist!$H$9:$H$158,"Done")</f>
        <v>4</v>
      </c>
      <c r="D6" s="22" t="n">
        <f aca="false">COUNTIFS(Checklist!$B$9:$B$158,$A6,Checklist!$H$9:$H$158,"Not applicable")</f>
        <v>0</v>
      </c>
      <c r="E6" s="22" t="n">
        <f aca="false">COUNTIFS(Checklist!$B$9:$B$158,$A6,Checklist!$H$9:$H$158,"In progress")</f>
        <v>0</v>
      </c>
      <c r="F6" s="22" t="n">
        <f aca="false">COUNTIFS(Checklist!$B$9:$B$158,$A6,Checklist!$H$9:$H$158,"Not started")</f>
        <v>0</v>
      </c>
      <c r="G6" s="22" t="n">
        <f aca="false">COUNTIFS(Checklist!$B$9:$B$158,$A6,Checklist!$K$9:$K$158,"OVERDUE")</f>
        <v>0</v>
      </c>
      <c r="H6" s="24" t="n">
        <f aca="false">IF(B6-D6=0,0,C6/(B6-D6))</f>
        <v>1</v>
      </c>
    </row>
    <row r="7" customFormat="false" ht="15" hidden="false" customHeight="false" outlineLevel="0" collapsed="false">
      <c r="A7" s="8" t="s">
        <v>71</v>
      </c>
      <c r="B7" s="22" t="n">
        <f aca="false">COUNTIFS(Checklist!$B$9:$B$158,A7,Checklist!$C$9:$C$158,"?*")</f>
        <v>4</v>
      </c>
      <c r="C7" s="22" t="n">
        <f aca="false">COUNTIFS(Checklist!$B$9:$B$158,$A7,Checklist!$H$9:$H$158,"Done")</f>
        <v>4</v>
      </c>
      <c r="D7" s="22" t="n">
        <f aca="false">COUNTIFS(Checklist!$B$9:$B$158,$A7,Checklist!$H$9:$H$158,"Not applicable")</f>
        <v>0</v>
      </c>
      <c r="E7" s="22" t="n">
        <f aca="false">COUNTIFS(Checklist!$B$9:$B$158,$A7,Checklist!$H$9:$H$158,"In progress")</f>
        <v>0</v>
      </c>
      <c r="F7" s="22" t="n">
        <f aca="false">COUNTIFS(Checklist!$B$9:$B$158,$A7,Checklist!$H$9:$H$158,"Not started")</f>
        <v>0</v>
      </c>
      <c r="G7" s="22" t="n">
        <f aca="false">COUNTIFS(Checklist!$B$9:$B$158,$A7,Checklist!$K$9:$K$158,"OVERDUE")</f>
        <v>0</v>
      </c>
      <c r="H7" s="24" t="n">
        <f aca="false">IF(B7-D7=0,0,C7/(B7-D7))</f>
        <v>1</v>
      </c>
    </row>
    <row r="8" customFormat="false" ht="15" hidden="false" customHeight="false" outlineLevel="0" collapsed="false">
      <c r="A8" s="8" t="s">
        <v>76</v>
      </c>
      <c r="B8" s="22" t="n">
        <f aca="false">COUNTIFS(Checklist!$B$9:$B$158,A8,Checklist!$C$9:$C$158,"?*")</f>
        <v>5</v>
      </c>
      <c r="C8" s="22" t="n">
        <f aca="false">COUNTIFS(Checklist!$B$9:$B$158,$A8,Checklist!$H$9:$H$158,"Done")</f>
        <v>5</v>
      </c>
      <c r="D8" s="22" t="n">
        <f aca="false">COUNTIFS(Checklist!$B$9:$B$158,$A8,Checklist!$H$9:$H$158,"Not applicable")</f>
        <v>0</v>
      </c>
      <c r="E8" s="22" t="n">
        <f aca="false">COUNTIFS(Checklist!$B$9:$B$158,$A8,Checklist!$H$9:$H$158,"In progress")</f>
        <v>0</v>
      </c>
      <c r="F8" s="22" t="n">
        <f aca="false">COUNTIFS(Checklist!$B$9:$B$158,$A8,Checklist!$H$9:$H$158,"Not started")</f>
        <v>0</v>
      </c>
      <c r="G8" s="22" t="n">
        <f aca="false">COUNTIFS(Checklist!$B$9:$B$158,$A8,Checklist!$K$9:$K$158,"OVERDUE")</f>
        <v>0</v>
      </c>
      <c r="H8" s="24" t="n">
        <f aca="false">IF(B8-D8=0,0,C8/(B8-D8))</f>
        <v>1</v>
      </c>
    </row>
    <row r="9" customFormat="false" ht="15" hidden="false" customHeight="false" outlineLevel="0" collapsed="false">
      <c r="A9" s="8" t="s">
        <v>82</v>
      </c>
      <c r="B9" s="22" t="n">
        <f aca="false">COUNTIFS(Checklist!$B$9:$B$158,A9,Checklist!$C$9:$C$158,"?*")</f>
        <v>3</v>
      </c>
      <c r="C9" s="22" t="n">
        <f aca="false">COUNTIFS(Checklist!$B$9:$B$158,$A9,Checklist!$H$9:$H$158,"Done")</f>
        <v>2</v>
      </c>
      <c r="D9" s="22" t="n">
        <f aca="false">COUNTIFS(Checklist!$B$9:$B$158,$A9,Checklist!$H$9:$H$158,"Not applicable")</f>
        <v>0</v>
      </c>
      <c r="E9" s="22" t="n">
        <f aca="false">COUNTIFS(Checklist!$B$9:$B$158,$A9,Checklist!$H$9:$H$158,"In progress")</f>
        <v>1</v>
      </c>
      <c r="F9" s="22" t="n">
        <f aca="false">COUNTIFS(Checklist!$B$9:$B$158,$A9,Checklist!$H$9:$H$158,"Not started")</f>
        <v>0</v>
      </c>
      <c r="G9" s="22" t="n">
        <f aca="false">COUNTIFS(Checklist!$B$9:$B$158,$A9,Checklist!$K$9:$K$158,"OVERDUE")</f>
        <v>1</v>
      </c>
      <c r="H9" s="24" t="n">
        <f aca="false">IF(B9-D9=0,0,C9/(B9-D9))</f>
        <v>0.666666666666667</v>
      </c>
    </row>
    <row r="10" customFormat="false" ht="15" hidden="false" customHeight="false" outlineLevel="0" collapsed="false">
      <c r="A10" s="8" t="s">
        <v>87</v>
      </c>
      <c r="B10" s="22" t="n">
        <f aca="false">COUNTIFS(Checklist!$B$9:$B$158,A10,Checklist!$C$9:$C$158,"?*")</f>
        <v>4</v>
      </c>
      <c r="C10" s="22" t="n">
        <f aca="false">COUNTIFS(Checklist!$B$9:$B$158,$A10,Checklist!$H$9:$H$158,"Done")</f>
        <v>2</v>
      </c>
      <c r="D10" s="22" t="n">
        <f aca="false">COUNTIFS(Checklist!$B$9:$B$158,$A10,Checklist!$H$9:$H$158,"Not applicable")</f>
        <v>0</v>
      </c>
      <c r="E10" s="22" t="n">
        <f aca="false">COUNTIFS(Checklist!$B$9:$B$158,$A10,Checklist!$H$9:$H$158,"In progress")</f>
        <v>2</v>
      </c>
      <c r="F10" s="22" t="n">
        <f aca="false">COUNTIFS(Checklist!$B$9:$B$158,$A10,Checklist!$H$9:$H$158,"Not started")</f>
        <v>0</v>
      </c>
      <c r="G10" s="22" t="n">
        <f aca="false">COUNTIFS(Checklist!$B$9:$B$158,$A10,Checklist!$K$9:$K$158,"OVERDUE")</f>
        <v>1</v>
      </c>
      <c r="H10" s="24" t="n">
        <f aca="false">IF(B10-D10=0,0,C10/(B10-D10))</f>
        <v>0.5</v>
      </c>
    </row>
    <row r="11" customFormat="false" ht="15" hidden="false" customHeight="false" outlineLevel="0" collapsed="false">
      <c r="A11" s="8" t="s">
        <v>92</v>
      </c>
      <c r="B11" s="22" t="n">
        <f aca="false">COUNTIFS(Checklist!$B$9:$B$158,A11,Checklist!$C$9:$C$158,"?*")</f>
        <v>4</v>
      </c>
      <c r="C11" s="22" t="n">
        <f aca="false">COUNTIFS(Checklist!$B$9:$B$158,$A11,Checklist!$H$9:$H$158,"Done")</f>
        <v>0</v>
      </c>
      <c r="D11" s="22" t="n">
        <f aca="false">COUNTIFS(Checklist!$B$9:$B$158,$A11,Checklist!$H$9:$H$158,"Not applicable")</f>
        <v>0</v>
      </c>
      <c r="E11" s="22" t="n">
        <f aca="false">COUNTIFS(Checklist!$B$9:$B$158,$A11,Checklist!$H$9:$H$158,"In progress")</f>
        <v>1</v>
      </c>
      <c r="F11" s="22" t="n">
        <f aca="false">COUNTIFS(Checklist!$B$9:$B$158,$A11,Checklist!$H$9:$H$158,"Not started")</f>
        <v>3</v>
      </c>
      <c r="G11" s="22" t="n">
        <f aca="false">COUNTIFS(Checklist!$B$9:$B$158,$A11,Checklist!$K$9:$K$158,"OVERDUE")</f>
        <v>0</v>
      </c>
      <c r="H11" s="24" t="n">
        <f aca="false">IF(B11-D11=0,0,C11/(B11-D11))</f>
        <v>0</v>
      </c>
    </row>
    <row r="12" customFormat="false" ht="15" hidden="false" customHeight="false" outlineLevel="0" collapsed="false">
      <c r="A12" s="8" t="s">
        <v>98</v>
      </c>
      <c r="B12" s="22" t="n">
        <f aca="false">COUNTIFS(Checklist!$B$9:$B$158,A12,Checklist!$C$9:$C$158,"?*")</f>
        <v>4</v>
      </c>
      <c r="C12" s="22" t="n">
        <f aca="false">COUNTIFS(Checklist!$B$9:$B$158,$A12,Checklist!$H$9:$H$158,"Done")</f>
        <v>2</v>
      </c>
      <c r="D12" s="22" t="n">
        <f aca="false">COUNTIFS(Checklist!$B$9:$B$158,$A12,Checklist!$H$9:$H$158,"Not applicable")</f>
        <v>0</v>
      </c>
      <c r="E12" s="22" t="n">
        <f aca="false">COUNTIFS(Checklist!$B$9:$B$158,$A12,Checklist!$H$9:$H$158,"In progress")</f>
        <v>1</v>
      </c>
      <c r="F12" s="22" t="n">
        <f aca="false">COUNTIFS(Checklist!$B$9:$B$158,$A12,Checklist!$H$9:$H$158,"Not started")</f>
        <v>1</v>
      </c>
      <c r="G12" s="22" t="n">
        <f aca="false">COUNTIFS(Checklist!$B$9:$B$158,$A12,Checklist!$K$9:$K$158,"OVERDUE")</f>
        <v>1</v>
      </c>
      <c r="H12" s="24" t="n">
        <f aca="false">IF(B12-D12=0,0,C12/(B12-D12))</f>
        <v>0.5</v>
      </c>
    </row>
    <row r="13" customFormat="false" ht="15" hidden="false" customHeight="false" outlineLevel="0" collapsed="false">
      <c r="A13" s="8" t="s">
        <v>103</v>
      </c>
      <c r="B13" s="22" t="n">
        <f aca="false">COUNTIFS(Checklist!$B$9:$B$158,A13,Checklist!$C$9:$C$158,"?*")</f>
        <v>5</v>
      </c>
      <c r="C13" s="22" t="n">
        <f aca="false">COUNTIFS(Checklist!$B$9:$B$158,$A13,Checklist!$H$9:$H$158,"Done")</f>
        <v>0</v>
      </c>
      <c r="D13" s="22" t="n">
        <f aca="false">COUNTIFS(Checklist!$B$9:$B$158,$A13,Checklist!$H$9:$H$158,"Not applicable")</f>
        <v>0</v>
      </c>
      <c r="E13" s="22" t="n">
        <f aca="false">COUNTIFS(Checklist!$B$9:$B$158,$A13,Checklist!$H$9:$H$158,"In progress")</f>
        <v>1</v>
      </c>
      <c r="F13" s="22" t="n">
        <f aca="false">COUNTIFS(Checklist!$B$9:$B$158,$A13,Checklist!$H$9:$H$158,"Not started")</f>
        <v>4</v>
      </c>
      <c r="G13" s="22" t="n">
        <f aca="false">COUNTIFS(Checklist!$B$9:$B$158,$A13,Checklist!$K$9:$K$158,"OVERDUE")</f>
        <v>0</v>
      </c>
      <c r="H13" s="24" t="n">
        <f aca="false">IF(B13-D13=0,0,C13/(B13-D13))</f>
        <v>0</v>
      </c>
    </row>
    <row r="14" customFormat="false" ht="15" hidden="false" customHeight="false" outlineLevel="0" collapsed="false">
      <c r="A14" s="25" t="s">
        <v>114</v>
      </c>
      <c r="B14" s="26" t="n">
        <f aca="false">SUM(B6:B13)</f>
        <v>33</v>
      </c>
      <c r="C14" s="26" t="n">
        <f aca="false">SUM(C6:C13)</f>
        <v>19</v>
      </c>
      <c r="D14" s="26" t="n">
        <f aca="false">SUM(D6:D13)</f>
        <v>0</v>
      </c>
      <c r="E14" s="26" t="n">
        <f aca="false">SUM(E6:E13)</f>
        <v>6</v>
      </c>
      <c r="F14" s="26" t="n">
        <f aca="false">SUM(F6:F13)</f>
        <v>8</v>
      </c>
      <c r="G14" s="26" t="n">
        <f aca="false">SUM(G6:G13)</f>
        <v>3</v>
      </c>
      <c r="H14" s="27" t="n">
        <f aca="false">IF(B14-D14=0,0,C14/(B14-D14))</f>
        <v>0.575757575757576</v>
      </c>
    </row>
    <row r="16" customFormat="false" ht="15" hidden="false" customHeight="false" outlineLevel="0" collapsed="false">
      <c r="A16" s="4" t="s">
        <v>115</v>
      </c>
    </row>
    <row r="17" customFormat="false" ht="15" hidden="false" customHeight="false" outlineLevel="0" collapsed="false">
      <c r="A17" s="10" t="s">
        <v>116</v>
      </c>
      <c r="B17" s="10"/>
      <c r="C17" s="10"/>
      <c r="D17" s="10"/>
      <c r="E17" s="10"/>
      <c r="F17" s="10"/>
      <c r="G17" s="10"/>
      <c r="H17" s="28" t="str">
        <f aca="false">IF(B14=COUNTIF(Checklist!$C$9:$C$158,"?*"),"OK","CHECK")</f>
        <v>OK</v>
      </c>
    </row>
    <row r="18" customFormat="false" ht="15" hidden="false" customHeight="false" outlineLevel="0" collapsed="false">
      <c r="A18" s="10" t="s">
        <v>117</v>
      </c>
      <c r="B18" s="10"/>
      <c r="C18" s="10"/>
      <c r="D18" s="10"/>
      <c r="E18" s="10"/>
      <c r="F18" s="10"/>
      <c r="G18" s="10"/>
      <c r="H18" s="28" t="str">
        <f aca="false">IF(COUNTIFS(Checklist!$C$9:$C$158,"?*",Checklist!$H$9:$H$158,"")=0,"OK","CHECK")</f>
        <v>OK</v>
      </c>
    </row>
    <row r="19" customFormat="false" ht="15" hidden="false" customHeight="false" outlineLevel="0" collapsed="false">
      <c r="A19" s="10" t="s">
        <v>118</v>
      </c>
      <c r="B19" s="10"/>
      <c r="C19" s="10"/>
      <c r="D19" s="10"/>
      <c r="E19" s="10"/>
      <c r="F19" s="10"/>
      <c r="G19" s="10"/>
      <c r="H19" s="28" t="str">
        <f aca="false">IF(COUNTIF(Checklist!$K$9:$K$158,"Enter completion date")=0,"OK","CHECK")</f>
        <v>OK</v>
      </c>
    </row>
  </sheetData>
  <mergeCells count="3">
    <mergeCell ref="A17:G17"/>
    <mergeCell ref="A18:G18"/>
    <mergeCell ref="A19:G19"/>
  </mergeCells>
  <conditionalFormatting sqref="H6:H14">
    <cfRule type="dataBar" priority="2">
      <dataBar showValue="1" minLength="10" maxLength="90">
        <cfvo type="num" val="0"/>
        <cfvo type="num" val="1"/>
        <color rgb="FF70AD47"/>
      </dataBar>
      <extLst>
        <ext xmlns:x14="http://schemas.microsoft.com/office/spreadsheetml/2009/9/main" uri="{B025F937-C7B1-47D3-B67F-A62EFF666E3E}">
          <x14:id>{651AFC21-757F-4B53-AA8B-1CCB87E33F6A}</x14:id>
        </ext>
      </extLst>
    </cfRule>
  </conditionalFormatting>
  <conditionalFormatting sqref="H17:H19">
    <cfRule type="cellIs" priority="3" operator="equal" aboveAverage="0" equalAverage="0" bottom="0" percent="0" rank="0" text="" dxfId="0">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extLst>
    <ext xmlns:x14="http://schemas.microsoft.com/office/spreadsheetml/2009/9/main" uri="{78C0D931-6437-407d-A8EE-F0AAD7539E65}">
      <x14:conditionalFormattings>
        <x14:conditionalFormatting xmlns:xm="http://schemas.microsoft.com/office/excel/2006/main">
          <x14:cfRule type="dataBar" id="{651AFC21-757F-4B53-AA8B-1CCB87E33F6A}">
            <x14:dataBar minLength="10" maxLength="90" axisPosition="none" gradient="true">
              <x14:cfvo type="num">
                <xm:f>0</xm:f>
              </x14:cfvo>
              <x14:cfvo type="num">
                <xm:f>1</xm:f>
              </x14:cfvo>
              <x14:negativeFillColor rgb="FF70AD47"/>
              <x14:axisColor rgb="FF000000"/>
            </x14:dataBar>
          </x14:cfRule>
          <xm:sqref>H6:H14</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2026-10-25T20:15:11Z</dcterms:created>
  <dc:creator>sachinnagpal.in</dc:creator>
  <dc:description/>
  <dc:language>en-US</dc:language>
  <cp:lastModifiedBy/>
  <dcterms:modified xsi:type="dcterms:W3CDTF">2026-10-25T20:15:11Z</dcterms:modified>
  <cp:revision>0</cp:revision>
  <dc:subject/>
  <dc:title>K-Month-End-Close-Checklist.xlsx</dc:title>
</cp:coreProperties>
</file>

<file path=docProps/custom.xml><?xml version="1.0" encoding="utf-8"?>
<Properties xmlns="http://schemas.openxmlformats.org/officeDocument/2006/custom-properties" xmlns:vt="http://schemas.openxmlformats.org/officeDocument/2006/docPropsVTypes"/>
</file>