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Inputs" sheetId="2" state="visible" r:id="rId4"/>
    <sheet name="Historical" sheetId="3" state="visible" r:id="rId5"/>
    <sheet name="Ledger" sheetId="4" state="visible" r:id="rId6"/>
    <sheet name="Provision Matrix" sheetId="5" state="visible" r:id="rId7"/>
    <sheet name="Movement" sheetId="6" state="visible" r:id="rId8"/>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<sst xmlns="http://schemas.openxmlformats.org/spreadsheetml/2006/main" count="206" uniqueCount="159">
  <si>
    <t xml:space="preserve">Template E: Ind AS 109 Expected Credit Loss (ECL) &amp; Provision Matrix</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</si>
  <si>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</si>
  <si>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</si>
  <si>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</si>
  <si>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Works out the loss allowance on trade receivables using the simplified approach of Ind AS 109 (lifetime expected credit loss) with a provision matrix: receivables are grouped into ageing buckets by days past due, a historical loss rate is calculated for each bucket, a forward-looking adjustment for the economic outlook is applied, and the result is compared with last year's allowance to give the charge (or reversal) to profit and loss.</t>
  </si>
  <si>
    <t xml:space="preserve">How to use it (step by step)</t>
  </si>
  <si>
    <t xml:space="preserve">Step 1</t>
  </si>
  <si>
    <t xml:space="preserve">Go to 'Inputs'. Type the reporting date (for example 31-Mar-2026). Check the ageing buckets (days past due) and change them if your policy differs.</t>
  </si>
  <si>
    <t xml:space="preserve">Step 2</t>
  </si>
  <si>
    <t xml:space="preserve">Still on 'Inputs', set the forward-looking overlay: for each economic scenario (Base, Upside, Downside) type a probability weight (they must add up to 100%) and how much it moves the loss rates (for example +30% in a downturn). Choose 'Weighted' or 'Simple' average for historical rates.</t>
  </si>
  <si>
    <t xml:space="preserve">Step 3</t>
  </si>
  <si>
    <t xml:space="preserve">Go to 'Historical'. For each past year, type the receivables in each bucket at year-end and how much of that amount was finally not recovered (written off). Three years of sample history are given; replace them with yours.</t>
  </si>
  <si>
    <t xml:space="preserve">Step 4</t>
  </si>
  <si>
    <t xml:space="preserve">Go to 'Ledger'. Delete the sample invoices and paste your open receivables: customer, invoice number, invoice date, due date and amount outstanding. Days past due and the bucket are worked out for you.</t>
  </si>
  <si>
    <t xml:space="preserve">Step 5</t>
  </si>
  <si>
    <t xml:space="preserve">If a customer is in serious trouble (for example insolvency), mark 'Individually assessed' = Yes and type the % you expect to lose. That invoice is then taken out of the matrix and provided for separately.</t>
  </si>
  <si>
    <t xml:space="preserve">Step 6</t>
  </si>
  <si>
    <t xml:space="preserve">Read the 'Provision Matrix' tab: balance, loss rate and allowance for each bucket.</t>
  </si>
  <si>
    <t xml:space="preserve">Step 7</t>
  </si>
  <si>
    <t xml:space="preserve">Go to 'Movement'. Type last year's closing allowance and any write-offs during the year. It gives the P&amp;L charge (or reversal) and the journal entry. Check that all checks read OK.</t>
  </si>
  <si>
    <t xml:space="preserve">Tabs in this file</t>
  </si>
  <si>
    <t xml:space="preserve">Inputs</t>
  </si>
  <si>
    <t xml:space="preserve">Reporting date, ageing buckets, economic scenarios and overlay.</t>
  </si>
  <si>
    <t xml:space="preserve">Historical</t>
  </si>
  <si>
    <t xml:space="preserve">Past receivable balances by bucket and amounts not recovered; historical loss rates.</t>
  </si>
  <si>
    <t xml:space="preserve">Ledger</t>
  </si>
  <si>
    <t xml:space="preserve">Open invoices at the reporting date with days past due, bucket and ECL per invoice.</t>
  </si>
  <si>
    <t xml:space="preserve">Provision Matrix</t>
  </si>
  <si>
    <t xml:space="preserve">Balance, historical rate, adjusted rate and allowance for each bucket.</t>
  </si>
  <si>
    <t xml:space="preserve">Movement</t>
  </si>
  <si>
    <t xml:space="preserve">Opening to closing allowance, P&amp;L charge, journal entry and checks.</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</si>
  <si>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</si>
  <si>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</si>
  <si>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</si>
  <si>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</si>
  <si>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</si>
  <si>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</si>
  <si>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</si>
  <si>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</si>
  <si>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</si>
  <si>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Historical loss rate for a bucket = amount finally not recovered / balance in that bucket at the observation date. 'Weighted' adds up all years first; 'Simple' averages each year's rate.</t>
  </si>
  <si>
    <t xml:space="preserve">Adjusted rate = historical rate x (1 + probability-weighted overlay), capped at 100%.</t>
  </si>
  <si>
    <t xml:space="preserve">Days past due = reporting date - due date. Zero or negative means not yet due.</t>
  </si>
  <si>
    <t xml:space="preserve">P&amp;L charge = required closing allowance - opening allowance + amounts written off against the allowance during the year. A negative figure is a reversal (credit to P&amp;L).</t>
  </si>
  <si>
    <t xml:space="preserve">This is a simple single-matrix model. Real portfolios may need separate matrices by customer type (for example government vs private), time value of money, and collateral. Not covered: 12-month ECL under the general approach, staging, and loans.</t>
  </si>
  <si>
    <t xml:space="preserve">Bucket lookups use INDEX and MATCH, which work in every Excel version.</t>
  </si>
  <si>
    <t xml:space="preserve">Version</t>
  </si>
  <si>
    <t xml:space="preserve">v1.0, October 2026. Works in Excel 2010 or later, Excel for Microsoft 365, LibreOffice and Google Sheets. Amounts in Indian Rupees (₹).</t>
  </si>
  <si>
    <t xml:space="preserve">For computation and reconciliation assistance only; not a substitute for formal statutory audit or legal tax advice.</t>
  </si>
  <si>
    <t xml:space="preserve">Reporting date</t>
  </si>
  <si>
    <t xml:space="preserve">Historical rate method</t>
  </si>
  <si>
    <t xml:space="preserve">Weighted</t>
  </si>
  <si>
    <t xml:space="preserve">Ageing buckets</t>
  </si>
  <si>
    <t xml:space="preserve">Bucket</t>
  </si>
  <si>
    <t xml:space="preserve">From (days past due)</t>
  </si>
  <si>
    <t xml:space="preserve">To (days past due)</t>
  </si>
  <si>
    <t xml:space="preserve">Not due</t>
  </si>
  <si>
    <t xml:space="preserve">1-30 days</t>
  </si>
  <si>
    <t xml:space="preserve">31-60 days</t>
  </si>
  <si>
    <t xml:space="preserve">61-90 days</t>
  </si>
  <si>
    <t xml:space="preserve">91-180 days</t>
  </si>
  <si>
    <t xml:space="preserve">181-365 days</t>
  </si>
  <si>
    <t xml:space="preserve">Over 365 days</t>
  </si>
  <si>
    <t xml:space="preserve">'Not due' starts at -99999 so that every invoice not yet due falls in it. Keep 'From' values in increasing order.</t>
  </si>
  <si>
    <t xml:space="preserve">Forward-looking overlay (economic scenarios)</t>
  </si>
  <si>
    <t xml:space="preserve">Scenario</t>
  </si>
  <si>
    <t xml:space="preserve">Probability weight</t>
  </si>
  <si>
    <t xml:space="preserve">Change to loss rates</t>
  </si>
  <si>
    <t xml:space="preserve">Weighted effect</t>
  </si>
  <si>
    <t xml:space="preserve">Base case</t>
  </si>
  <si>
    <t xml:space="preserve">Upside</t>
  </si>
  <si>
    <t xml:space="preserve">Downside</t>
  </si>
  <si>
    <t xml:space="preserve">Total / weighted overlay</t>
  </si>
  <si>
    <t xml:space="preserve">Example basis: GDP growth, sector stress, customer payment trends. Document your reasoning in the audit file.</t>
  </si>
  <si>
    <t xml:space="preserve">Historical Loss Experience (₹)</t>
  </si>
  <si>
    <t xml:space="preserve">Sample history is illustrative only.</t>
  </si>
  <si>
    <t xml:space="preserve">Balance at 31-Mar-2023</t>
  </si>
  <si>
    <t xml:space="preserve">Balance at 31-Mar-2024</t>
  </si>
  <si>
    <t xml:space="preserve">Balance at 31-Mar-2025</t>
  </si>
  <si>
    <t xml:space="preserve">Not recovered from 31-Mar-2023 balance</t>
  </si>
  <si>
    <t xml:space="preserve">Not recovered from 31-Mar-2024 balance</t>
  </si>
  <si>
    <t xml:space="preserve">Not recovered from 31-Mar-2025 balance</t>
  </si>
  <si>
    <t xml:space="preserve">Loss rate 31-Mar-2023</t>
  </si>
  <si>
    <t xml:space="preserve">Loss rate 31-Mar-2024</t>
  </si>
  <si>
    <t xml:space="preserve">Loss rate 31-Mar-2025</t>
  </si>
  <si>
    <t xml:space="preserve">Historical loss rate (used)</t>
  </si>
  <si>
    <t xml:space="preserve">TOTAL</t>
  </si>
  <si>
    <t xml:space="preserve">Open Receivables at Reporting Date (₹)</t>
  </si>
  <si>
    <t xml:space="preserve">Sample invoices are illustrative only.</t>
  </si>
  <si>
    <t xml:space="preserve">Customer</t>
  </si>
  <si>
    <t xml:space="preserve">Invoice no.</t>
  </si>
  <si>
    <t xml:space="preserve">Invoice date</t>
  </si>
  <si>
    <t xml:space="preserve">Due date</t>
  </si>
  <si>
    <t xml:space="preserve">Amount outstanding (₹)</t>
  </si>
  <si>
    <t xml:space="preserve">Individually assessed?</t>
  </si>
  <si>
    <t xml:space="preserve">Expected loss % (if individually assessed)</t>
  </si>
  <si>
    <t xml:space="preserve">Days past due</t>
  </si>
  <si>
    <t xml:space="preserve">In matrix (₹)</t>
  </si>
  <si>
    <t xml:space="preserve">Matrix loss rate</t>
  </si>
  <si>
    <t xml:space="preserve">ECL - matrix (₹)</t>
  </si>
  <si>
    <t xml:space="preserve">ECL - individual (₹)</t>
  </si>
  <si>
    <t xml:space="preserve">Total ECL (₹)</t>
  </si>
  <si>
    <t xml:space="preserve">Sample Fleet Operators</t>
  </si>
  <si>
    <t xml:space="preserve">INV-2025-1001</t>
  </si>
  <si>
    <t xml:space="preserve">No</t>
  </si>
  <si>
    <t xml:space="preserve">Sample Logistics Pvt Ltd</t>
  </si>
  <si>
    <t xml:space="preserve">INV-2025-1002</t>
  </si>
  <si>
    <t xml:space="preserve">Sample Cement Ltd</t>
  </si>
  <si>
    <t xml:space="preserve">INV-2025-1003</t>
  </si>
  <si>
    <t xml:space="preserve">Sample Advertising Co.</t>
  </si>
  <si>
    <t xml:space="preserve">INV-2025-1004</t>
  </si>
  <si>
    <t xml:space="preserve">Sample Fuel Retail</t>
  </si>
  <si>
    <t xml:space="preserve">INV-2025-1005</t>
  </si>
  <si>
    <t xml:space="preserve">Sample Transport Co.</t>
  </si>
  <si>
    <t xml:space="preserve">INV-2025-1006</t>
  </si>
  <si>
    <t xml:space="preserve">Sample Telecom Tower Co.</t>
  </si>
  <si>
    <t xml:space="preserve">INV-2025-1007</t>
  </si>
  <si>
    <t xml:space="preserve">Sample Food Plaza</t>
  </si>
  <si>
    <t xml:space="preserve">INV-2025-1008</t>
  </si>
  <si>
    <t xml:space="preserve">INV-2025-1009</t>
  </si>
  <si>
    <t xml:space="preserve">INV-2025-1010</t>
  </si>
  <si>
    <t xml:space="preserve">INV-2025-1011</t>
  </si>
  <si>
    <t xml:space="preserve">INV-2025-1012</t>
  </si>
  <si>
    <t xml:space="preserve">INV-2025-1013</t>
  </si>
  <si>
    <t xml:space="preserve">INV-2025-1014</t>
  </si>
  <si>
    <t xml:space="preserve">INV-2025-1015</t>
  </si>
  <si>
    <t xml:space="preserve">INV-2025-1016</t>
  </si>
  <si>
    <t xml:space="preserve">INV-2025-1017</t>
  </si>
  <si>
    <t xml:space="preserve">INV-2025-1018</t>
  </si>
  <si>
    <t xml:space="preserve">Yes</t>
  </si>
  <si>
    <t xml:space="preserve">INV-2025-1019</t>
  </si>
  <si>
    <t xml:space="preserve">INV-2025-1020</t>
  </si>
  <si>
    <t xml:space="preserve">Provision Matrix (₹)</t>
  </si>
  <si>
    <t xml:space="preserve">Receivables in matrix (₹)</t>
  </si>
  <si>
    <t xml:space="preserve">Historical loss rate</t>
  </si>
  <si>
    <t xml:space="preserve">Forward-looking overlay</t>
  </si>
  <si>
    <t xml:space="preserve">Adjusted loss rate</t>
  </si>
  <si>
    <t xml:space="preserve">Required allowance (₹)</t>
  </si>
  <si>
    <t xml:space="preserve">% of total receivables</t>
  </si>
  <si>
    <t xml:space="preserve">Total - provision matrix</t>
  </si>
  <si>
    <t xml:space="preserve">Individually assessed receivables</t>
  </si>
  <si>
    <t xml:space="preserve">TOTAL REQUIRED ALLOWANCE</t>
  </si>
  <si>
    <t xml:space="preserve">Loss Allowance Movement and P&amp;L Charge (₹)</t>
  </si>
  <si>
    <t xml:space="preserve">Opening loss allowance (last year's closing)</t>
  </si>
  <si>
    <t xml:space="preserve">Less: receivables written off against the allowance during the year</t>
  </si>
  <si>
    <t xml:space="preserve">Allowance remaining before this year's charge</t>
  </si>
  <si>
    <t xml:space="preserve">Required closing allowance (from Provision Matrix)</t>
  </si>
  <si>
    <t xml:space="preserve">Charge / (reversal) to Profit &amp; Loss</t>
  </si>
  <si>
    <t xml:space="preserve">Journal entry</t>
  </si>
  <si>
    <t xml:space="preserve">Debit</t>
  </si>
  <si>
    <t xml:space="preserve">Credit</t>
  </si>
  <si>
    <t xml:space="preserve">Amount (₹)</t>
  </si>
  <si>
    <t xml:space="preserve">Checks</t>
  </si>
  <si>
    <t xml:space="preserve">Scenario weights add up to 100%</t>
  </si>
  <si>
    <t xml:space="preserve">Ledger total = matrix receivables + individually assessed receivables</t>
  </si>
  <si>
    <t xml:space="preserve">Allowance per Ledger = allowance per Provision Matrix</t>
  </si>
  <si>
    <t xml:space="preserve">All adjusted loss rates between 0% and 100%</t>
  </si>
  <si>
    <t xml:space="preserve">Bucket 'From' days are in increasing order</t>
  </si>
  <si>
    <t xml:space="preserve">Individually assessed loss % entered and between 0% and 100%</t>
  </si>
</sst>
</file>

<file path=xl/styles.xml><?xml version="1.0" encoding="utf-8"?>
<styleSheet xmlns="http://schemas.openxmlformats.org/spreadsheetml/2006/main">
  <numFmts count="6">
    <numFmt numFmtId="164" formatCode="General"/>
    <numFmt numFmtId="165" formatCode="dd\-mmm\-yyyy"/>
    <numFmt numFmtId="166" formatCode="#,##0;\-#,##0;0"/>
    <numFmt numFmtId="167" formatCode="0.0%;\(0.0%\);\-"/>
    <numFmt numFmtId="168" formatCode="0.00%;\(0.00%\);\-"/>
    <numFmt numFmtId="169" formatCode="#,##0;\(#,##0\);\-"/>
  </numFmts>
  <fonts count="16">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0"/>
      <color rgb="FFFFFFFF"/>
      <name val="Arial"/>
      <family val="0"/>
      <charset val="1"/>
    </font>
    <font>
      <i val="true"/>
      <sz val="9"/>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1F3864"/>
        <bgColor rgb="FF333333"/>
      </patternFill>
    </fill>
    <fill>
      <patternFill patternType="solid">
        <fgColor rgb="FFD9E1F2"/>
        <bgColor rgb="FFE2EFDA"/>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4" fontId="14" fillId="5" borderId="1" xfId="0" applyFont="true" applyBorder="true" applyAlignment="true" applyProtection="false">
      <alignment horizontal="center" vertical="center" textRotation="0" wrapText="true" indent="0" shrinkToFit="false"/>
      <protection locked="true" hidden="false"/>
    </xf>
    <xf numFmtId="166" fontId="10" fillId="3" borderId="1" xfId="0" applyFont="true" applyBorder="tru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7" fontId="10" fillId="3" borderId="1" xfId="0" applyFont="true" applyBorder="true" applyAlignment="false" applyProtection="false">
      <alignment horizontal="general" vertical="bottom" textRotation="0" wrapText="false" indent="0" shrinkToFit="false"/>
      <protection locked="true" hidden="false"/>
    </xf>
    <xf numFmtId="168" fontId="8" fillId="0" borderId="1" xfId="0" applyFont="true" applyBorder="true" applyAlignment="false" applyProtection="false">
      <alignment horizontal="general" vertical="bottom" textRotation="0" wrapText="false" indent="0" shrinkToFit="false"/>
      <protection locked="true" hidden="false"/>
    </xf>
    <xf numFmtId="164" fontId="9" fillId="6" borderId="1" xfId="0" applyFont="true" applyBorder="true" applyAlignment="false" applyProtection="false">
      <alignment horizontal="general" vertical="bottom" textRotation="0" wrapText="false" indent="0" shrinkToFit="false"/>
      <protection locked="true" hidden="false"/>
    </xf>
    <xf numFmtId="167" fontId="9" fillId="6" borderId="1" xfId="0" applyFont="true" applyBorder="true" applyAlignment="false" applyProtection="false">
      <alignment horizontal="general" vertical="bottom" textRotation="0" wrapText="false" indent="0" shrinkToFit="false"/>
      <protection locked="true" hidden="false"/>
    </xf>
    <xf numFmtId="168" fontId="9" fillId="6" borderId="1" xfId="0" applyFont="true" applyBorder="true" applyAlignment="false" applyProtection="false">
      <alignment horizontal="general" vertical="bottom" textRotation="0" wrapText="false" indent="0" shrinkToFit="false"/>
      <protection locked="true" hidden="false"/>
    </xf>
    <xf numFmtId="169" fontId="10" fillId="3" borderId="1" xfId="0" applyFont="true" applyBorder="true" applyAlignment="false" applyProtection="false">
      <alignment horizontal="general" vertical="bottom" textRotation="0" wrapText="false" indent="0" shrinkToFit="false"/>
      <protection locked="true" hidden="false"/>
    </xf>
    <xf numFmtId="168" fontId="9" fillId="0" borderId="1" xfId="0" applyFont="true" applyBorder="true" applyAlignment="false" applyProtection="false">
      <alignment horizontal="general" vertical="bottom" textRotation="0" wrapText="false" indent="0" shrinkToFit="false"/>
      <protection locked="true" hidden="false"/>
    </xf>
    <xf numFmtId="169" fontId="9" fillId="6" borderId="1" xfId="0" applyFont="true" applyBorder="true" applyAlignment="false" applyProtection="false">
      <alignment horizontal="general" vertical="bottom" textRotation="0" wrapText="false" indent="0" shrinkToFit="false"/>
      <protection locked="true" hidden="false"/>
    </xf>
    <xf numFmtId="165" fontId="11" fillId="0" borderId="1" xfId="0" applyFont="true" applyBorder="true" applyAlignment="false" applyProtection="false">
      <alignment horizontal="general" vertical="bottom" textRotation="0" wrapText="false" indent="0" shrinkToFit="false"/>
      <protection locked="true" hidden="false"/>
    </xf>
    <xf numFmtId="169" fontId="8" fillId="0" borderId="1" xfId="0" applyFont="true" applyBorder="true" applyAlignment="false" applyProtection="false">
      <alignment horizontal="general" vertical="bottom" textRotation="0" wrapText="false" indent="0" shrinkToFit="false"/>
      <protection locked="true" hidden="false"/>
    </xf>
    <xf numFmtId="168" fontId="11" fillId="0" borderId="1" xfId="0" applyFont="true" applyBorder="true" applyAlignment="false" applyProtection="false">
      <alignment horizontal="general" vertical="bottom" textRotation="0" wrapText="false" indent="0" shrinkToFit="false"/>
      <protection locked="true" hidden="false"/>
    </xf>
    <xf numFmtId="167" fontId="8" fillId="0" borderId="1" xfId="0" applyFont="true" applyBorder="true" applyAlignment="false" applyProtection="false">
      <alignment horizontal="general" vertical="bottom" textRotation="0" wrapText="false" indent="0" shrinkToFit="false"/>
      <protection locked="true" hidden="false"/>
    </xf>
    <xf numFmtId="169"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1">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CE4D6"/>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9"/>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60" hidden="false" customHeight="true" outlineLevel="0" collapsed="false">
      <c r="B7" s="5" t="s">
        <v>4</v>
      </c>
      <c r="C7" s="5"/>
    </row>
    <row r="9" customFormat="false" ht="15" hidden="false" customHeight="false" outlineLevel="0" collapsed="false">
      <c r="B9" s="4" t="s">
        <v>5</v>
      </c>
    </row>
    <row r="10" customFormat="false" ht="30" hidden="false" customHeight="true" outlineLevel="0" collapsed="false">
      <c r="B10" s="6" t="s">
        <v>6</v>
      </c>
      <c r="C10" s="7" t="s">
        <v>7</v>
      </c>
    </row>
    <row r="11" customFormat="false" ht="60" hidden="false" customHeight="true" outlineLevel="0" collapsed="false">
      <c r="B11" s="6" t="s">
        <v>8</v>
      </c>
      <c r="C11" s="7" t="s">
        <v>9</v>
      </c>
    </row>
    <row r="12" customFormat="false" ht="45" hidden="false" customHeight="true" outlineLevel="0" collapsed="false">
      <c r="B12" s="6" t="s">
        <v>10</v>
      </c>
      <c r="C12" s="7" t="s">
        <v>11</v>
      </c>
    </row>
    <row r="13" customFormat="false" ht="45" hidden="false" customHeight="true" outlineLevel="0" collapsed="false">
      <c r="B13" s="6" t="s">
        <v>12</v>
      </c>
      <c r="C13" s="7" t="s">
        <v>13</v>
      </c>
    </row>
    <row r="14" customFormat="false" ht="45" hidden="false" customHeight="true" outlineLevel="0" collapsed="false">
      <c r="B14" s="6" t="s">
        <v>14</v>
      </c>
      <c r="C14" s="7" t="s">
        <v>15</v>
      </c>
    </row>
    <row r="15" customFormat="false" ht="15" hidden="false" customHeight="true" outlineLevel="0" collapsed="false">
      <c r="B15" s="6" t="s">
        <v>16</v>
      </c>
      <c r="C15" s="7" t="s">
        <v>17</v>
      </c>
    </row>
    <row r="16" customFormat="false" ht="30" hidden="false" customHeight="true" outlineLevel="0" collapsed="false">
      <c r="B16" s="6" t="s">
        <v>18</v>
      </c>
      <c r="C16" s="7" t="s">
        <v>19</v>
      </c>
    </row>
    <row r="18" customFormat="false" ht="15" hidden="false" customHeight="false" outlineLevel="0" collapsed="false">
      <c r="B18" s="4" t="s">
        <v>20</v>
      </c>
    </row>
    <row r="19" customFormat="false" ht="15" hidden="false" customHeight="true" outlineLevel="0" collapsed="false">
      <c r="B19" s="6" t="s">
        <v>21</v>
      </c>
      <c r="C19" s="7" t="s">
        <v>22</v>
      </c>
    </row>
    <row r="20" customFormat="false" ht="15" hidden="false" customHeight="true" outlineLevel="0" collapsed="false">
      <c r="B20" s="6" t="s">
        <v>23</v>
      </c>
      <c r="C20" s="7" t="s">
        <v>24</v>
      </c>
    </row>
    <row r="21" customFormat="false" ht="15" hidden="false" customHeight="true" outlineLevel="0" collapsed="false">
      <c r="B21" s="6" t="s">
        <v>25</v>
      </c>
      <c r="C21" s="7" t="s">
        <v>26</v>
      </c>
    </row>
    <row r="22" customFormat="false" ht="15" hidden="false" customHeight="true" outlineLevel="0" collapsed="false">
      <c r="B22" s="6" t="s">
        <v>27</v>
      </c>
      <c r="C22" s="7" t="s">
        <v>28</v>
      </c>
    </row>
    <row r="23" customFormat="false" ht="15" hidden="false" customHeight="true" outlineLevel="0" collapsed="false">
      <c r="B23" s="6" t="s">
        <v>29</v>
      </c>
      <c r="C23" s="7" t="s">
        <v>30</v>
      </c>
    </row>
    <row r="25" customFormat="false" ht="15" hidden="false" customHeight="false" outlineLevel="0" collapsed="false">
      <c r="B25" s="4" t="s">
        <v>31</v>
      </c>
    </row>
    <row r="26" customFormat="false" ht="15" hidden="false" customHeight="false" outlineLevel="0" collapsed="false">
      <c r="B26" s="8" t="s">
        <v>32</v>
      </c>
      <c r="C26" s="9" t="s">
        <v>33</v>
      </c>
    </row>
    <row r="27" customFormat="false" ht="15" hidden="false" customHeight="false" outlineLevel="0" collapsed="false">
      <c r="B27" s="10" t="s">
        <v>32</v>
      </c>
      <c r="C27" s="9" t="s">
        <v>34</v>
      </c>
    </row>
    <row r="28" customFormat="false" ht="15" hidden="false" customHeight="false" outlineLevel="0" collapsed="false">
      <c r="B28" s="11" t="s">
        <v>32</v>
      </c>
      <c r="C28" s="9" t="s">
        <v>35</v>
      </c>
    </row>
    <row r="29" customFormat="false" ht="15" hidden="false" customHeight="false" outlineLevel="0" collapsed="false">
      <c r="B29" s="12" t="s">
        <v>36</v>
      </c>
      <c r="C29" s="9" t="s">
        <v>37</v>
      </c>
    </row>
    <row r="31" customFormat="false" ht="15" hidden="false" customHeight="false" outlineLevel="0" collapsed="false">
      <c r="B31" s="4" t="s">
        <v>38</v>
      </c>
    </row>
    <row r="32" customFormat="false" ht="30" hidden="false" customHeight="true" outlineLevel="0" collapsed="false">
      <c r="B32" s="13" t="s">
        <v>39</v>
      </c>
      <c r="C32" s="7" t="s">
        <v>40</v>
      </c>
    </row>
    <row r="33" customFormat="false" ht="15" hidden="false" customHeight="true" outlineLevel="0" collapsed="false">
      <c r="B33" s="13" t="s">
        <v>39</v>
      </c>
      <c r="C33" s="7" t="s">
        <v>41</v>
      </c>
    </row>
    <row r="34" customFormat="false" ht="15" hidden="false" customHeight="true" outlineLevel="0" collapsed="false">
      <c r="B34" s="13" t="s">
        <v>39</v>
      </c>
      <c r="C34" s="7" t="s">
        <v>42</v>
      </c>
    </row>
    <row r="35" customFormat="false" ht="30" hidden="false" customHeight="true" outlineLevel="0" collapsed="false">
      <c r="B35" s="13" t="s">
        <v>39</v>
      </c>
      <c r="C35" s="7" t="s">
        <v>43</v>
      </c>
    </row>
    <row r="36" customFormat="false" ht="45" hidden="false" customHeight="true" outlineLevel="0" collapsed="false">
      <c r="B36" s="13" t="s">
        <v>39</v>
      </c>
      <c r="C36" s="7" t="s">
        <v>44</v>
      </c>
    </row>
    <row r="37" customFormat="false" ht="15" hidden="false" customHeight="true" outlineLevel="0" collapsed="false">
      <c r="B37" s="13" t="s">
        <v>39</v>
      </c>
      <c r="C37" s="7" t="s">
        <v>45</v>
      </c>
    </row>
    <row r="39" customFormat="false" ht="15" hidden="false" customHeight="false" outlineLevel="0" collapsed="false">
      <c r="B39" s="14" t="s">
        <v>46</v>
      </c>
      <c r="C39" s="9" t="s">
        <v>47</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D2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3" min="2" style="0" width="18"/>
    <col collapsed="false" customWidth="true" hidden="false" outlineLevel="0" max="4" min="4" style="0" width="16"/>
  </cols>
  <sheetData>
    <row r="1" customFormat="false" ht="17.35" hidden="false" customHeight="false" outlineLevel="0" collapsed="false">
      <c r="A1" s="15" t="s">
        <v>21</v>
      </c>
    </row>
    <row r="2" customFormat="false" ht="15" hidden="false" customHeight="false" outlineLevel="0" collapsed="false">
      <c r="A2" s="16" t="s">
        <v>48</v>
      </c>
    </row>
    <row r="5" customFormat="false" ht="15" hidden="false" customHeight="false" outlineLevel="0" collapsed="false">
      <c r="A5" s="14" t="s">
        <v>49</v>
      </c>
      <c r="C5" s="17" t="n">
        <v>46112</v>
      </c>
    </row>
    <row r="6" customFormat="false" ht="15" hidden="false" customHeight="false" outlineLevel="0" collapsed="false">
      <c r="A6" s="14" t="s">
        <v>50</v>
      </c>
      <c r="C6" s="8" t="s">
        <v>51</v>
      </c>
    </row>
    <row r="8" customFormat="false" ht="15" hidden="false" customHeight="false" outlineLevel="0" collapsed="false">
      <c r="A8" s="4" t="s">
        <v>52</v>
      </c>
    </row>
    <row r="9" customFormat="false" ht="30" hidden="false" customHeight="true" outlineLevel="0" collapsed="false">
      <c r="A9" s="18" t="s">
        <v>53</v>
      </c>
      <c r="B9" s="18" t="s">
        <v>54</v>
      </c>
      <c r="C9" s="18" t="s">
        <v>55</v>
      </c>
    </row>
    <row r="10" customFormat="false" ht="15" hidden="false" customHeight="false" outlineLevel="0" collapsed="false">
      <c r="A10" s="8" t="s">
        <v>56</v>
      </c>
      <c r="B10" s="19" t="n">
        <v>-99999</v>
      </c>
      <c r="C10" s="20" t="n">
        <f aca="false">B11-1</f>
        <v>0</v>
      </c>
    </row>
    <row r="11" customFormat="false" ht="15" hidden="false" customHeight="false" outlineLevel="0" collapsed="false">
      <c r="A11" s="8" t="s">
        <v>57</v>
      </c>
      <c r="B11" s="19" t="n">
        <v>1</v>
      </c>
      <c r="C11" s="20" t="n">
        <f aca="false">B12-1</f>
        <v>30</v>
      </c>
    </row>
    <row r="12" customFormat="false" ht="15" hidden="false" customHeight="false" outlineLevel="0" collapsed="false">
      <c r="A12" s="8" t="s">
        <v>58</v>
      </c>
      <c r="B12" s="19" t="n">
        <v>31</v>
      </c>
      <c r="C12" s="20" t="n">
        <f aca="false">B13-1</f>
        <v>60</v>
      </c>
    </row>
    <row r="13" customFormat="false" ht="15" hidden="false" customHeight="false" outlineLevel="0" collapsed="false">
      <c r="A13" s="8" t="s">
        <v>59</v>
      </c>
      <c r="B13" s="19" t="n">
        <v>61</v>
      </c>
      <c r="C13" s="20" t="n">
        <f aca="false">B14-1</f>
        <v>90</v>
      </c>
    </row>
    <row r="14" customFormat="false" ht="15" hidden="false" customHeight="false" outlineLevel="0" collapsed="false">
      <c r="A14" s="8" t="s">
        <v>60</v>
      </c>
      <c r="B14" s="19" t="n">
        <v>91</v>
      </c>
      <c r="C14" s="20" t="n">
        <f aca="false">B15-1</f>
        <v>180</v>
      </c>
    </row>
    <row r="15" customFormat="false" ht="15" hidden="false" customHeight="false" outlineLevel="0" collapsed="false">
      <c r="A15" s="8" t="s">
        <v>61</v>
      </c>
      <c r="B15" s="19" t="n">
        <v>181</v>
      </c>
      <c r="C15" s="20" t="n">
        <f aca="false">B16-1</f>
        <v>365</v>
      </c>
    </row>
    <row r="16" customFormat="false" ht="15" hidden="false" customHeight="false" outlineLevel="0" collapsed="false">
      <c r="A16" s="8" t="s">
        <v>62</v>
      </c>
      <c r="B16" s="19" t="n">
        <v>366</v>
      </c>
      <c r="C16" s="20" t="str">
        <f aca="false">"and above"</f>
        <v>and above</v>
      </c>
    </row>
    <row r="17" customFormat="false" ht="15" hidden="false" customHeight="false" outlineLevel="0" collapsed="false">
      <c r="A17" s="21" t="s">
        <v>63</v>
      </c>
    </row>
    <row r="19" customFormat="false" ht="15" hidden="false" customHeight="false" outlineLevel="0" collapsed="false">
      <c r="A19" s="4" t="s">
        <v>64</v>
      </c>
    </row>
    <row r="20" customFormat="false" ht="30" hidden="false" customHeight="true" outlineLevel="0" collapsed="false">
      <c r="A20" s="18" t="s">
        <v>65</v>
      </c>
      <c r="B20" s="18" t="s">
        <v>66</v>
      </c>
      <c r="C20" s="18" t="s">
        <v>67</v>
      </c>
      <c r="D20" s="18" t="s">
        <v>68</v>
      </c>
    </row>
    <row r="21" customFormat="false" ht="15" hidden="false" customHeight="false" outlineLevel="0" collapsed="false">
      <c r="A21" s="8" t="s">
        <v>69</v>
      </c>
      <c r="B21" s="22" t="n">
        <v>0.6</v>
      </c>
      <c r="C21" s="22" t="n">
        <v>0.05</v>
      </c>
      <c r="D21" s="23" t="n">
        <f aca="false">B21*C21</f>
        <v>0.03</v>
      </c>
    </row>
    <row r="22" customFormat="false" ht="15" hidden="false" customHeight="false" outlineLevel="0" collapsed="false">
      <c r="A22" s="8" t="s">
        <v>70</v>
      </c>
      <c r="B22" s="22" t="n">
        <v>0.2</v>
      </c>
      <c r="C22" s="22" t="n">
        <v>-0.1</v>
      </c>
      <c r="D22" s="23" t="n">
        <f aca="false">B22*C22</f>
        <v>-0.02</v>
      </c>
    </row>
    <row r="23" customFormat="false" ht="15" hidden="false" customHeight="false" outlineLevel="0" collapsed="false">
      <c r="A23" s="8" t="s">
        <v>71</v>
      </c>
      <c r="B23" s="22" t="n">
        <v>0.2</v>
      </c>
      <c r="C23" s="22" t="n">
        <v>0.3</v>
      </c>
      <c r="D23" s="23" t="n">
        <f aca="false">B23*C23</f>
        <v>0.06</v>
      </c>
    </row>
    <row r="24" customFormat="false" ht="15" hidden="false" customHeight="false" outlineLevel="0" collapsed="false">
      <c r="A24" s="24" t="s">
        <v>72</v>
      </c>
      <c r="B24" s="25" t="n">
        <f aca="false">SUM(B21:B23)</f>
        <v>1</v>
      </c>
      <c r="D24" s="26" t="n">
        <f aca="false">SUM(D21:D23)</f>
        <v>0.07</v>
      </c>
    </row>
    <row r="25" customFormat="false" ht="15" hidden="false" customHeight="false" outlineLevel="0" collapsed="false">
      <c r="A25" s="21" t="s">
        <v>73</v>
      </c>
    </row>
  </sheetData>
  <dataValidations count="1">
    <dataValidation allowBlank="true" error="Pick a value from the list" errorStyle="stop" errorTitle="Invalid entry" operator="between" showDropDown="false" showErrorMessage="false" showInputMessage="false" sqref="C6" type="list">
      <formula1>"Weighted,Simple"</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K1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6"/>
    <col collapsed="false" customWidth="true" hidden="false" outlineLevel="0" max="11" min="2" style="0" width="14"/>
  </cols>
  <sheetData>
    <row r="1" customFormat="false" ht="17.35" hidden="false" customHeight="false" outlineLevel="0" collapsed="false">
      <c r="A1" s="15" t="s">
        <v>74</v>
      </c>
    </row>
    <row r="2" customFormat="false" ht="15" hidden="false" customHeight="false" outlineLevel="0" collapsed="false">
      <c r="A2" s="16" t="s">
        <v>48</v>
      </c>
    </row>
    <row r="3" customFormat="false" ht="15" hidden="false" customHeight="false" outlineLevel="0" collapsed="false">
      <c r="A3" s="2" t="s">
        <v>75</v>
      </c>
    </row>
    <row r="5" customFormat="false" ht="45.75" hidden="false" customHeight="true" outlineLevel="0" collapsed="false">
      <c r="A5" s="18" t="s">
        <v>53</v>
      </c>
      <c r="B5" s="18" t="s">
        <v>76</v>
      </c>
      <c r="C5" s="18" t="s">
        <v>77</v>
      </c>
      <c r="D5" s="18" t="s">
        <v>78</v>
      </c>
      <c r="E5" s="18" t="s">
        <v>79</v>
      </c>
      <c r="F5" s="18" t="s">
        <v>80</v>
      </c>
      <c r="G5" s="18" t="s">
        <v>81</v>
      </c>
      <c r="H5" s="18" t="s">
        <v>82</v>
      </c>
      <c r="I5" s="18" t="s">
        <v>83</v>
      </c>
      <c r="J5" s="18" t="s">
        <v>84</v>
      </c>
      <c r="K5" s="18" t="s">
        <v>85</v>
      </c>
    </row>
    <row r="6" customFormat="false" ht="15" hidden="false" customHeight="false" outlineLevel="0" collapsed="false">
      <c r="A6" s="11" t="str">
        <f aca="false">Inputs!A10</f>
        <v>Not due</v>
      </c>
      <c r="B6" s="27" t="n">
        <v>5200000</v>
      </c>
      <c r="C6" s="27" t="n">
        <v>5600000</v>
      </c>
      <c r="D6" s="27" t="n">
        <v>6000000</v>
      </c>
      <c r="E6" s="27" t="n">
        <v>14040</v>
      </c>
      <c r="F6" s="27" t="n">
        <v>16800</v>
      </c>
      <c r="G6" s="27" t="n">
        <v>19800</v>
      </c>
      <c r="H6" s="23" t="n">
        <f aca="false">IF(N(B6)=0,0,E6/B6)</f>
        <v>0.0027</v>
      </c>
      <c r="I6" s="23" t="n">
        <f aca="false">IF(N(C6)=0,0,F6/C6)</f>
        <v>0.003</v>
      </c>
      <c r="J6" s="23" t="n">
        <f aca="false">IF(N(D6)=0,0,G6/D6)</f>
        <v>0.0033</v>
      </c>
      <c r="K6" s="28" t="n">
        <f aca="false">IF(Inputs!$C$6="Simple",AVERAGE(H6:J6),IF(SUM(B6:D6)=0,0,SUM(E6:G6)/SUM(B6:D6)))</f>
        <v>0.00301428571428571</v>
      </c>
    </row>
    <row r="7" customFormat="false" ht="15" hidden="false" customHeight="false" outlineLevel="0" collapsed="false">
      <c r="A7" s="11" t="str">
        <f aca="false">Inputs!A11</f>
        <v>1-30 days</v>
      </c>
      <c r="B7" s="27" t="n">
        <v>1800000</v>
      </c>
      <c r="C7" s="27" t="n">
        <v>2000000</v>
      </c>
      <c r="D7" s="27" t="n">
        <v>2100000</v>
      </c>
      <c r="E7" s="27" t="n">
        <v>19440</v>
      </c>
      <c r="F7" s="27" t="n">
        <v>24000</v>
      </c>
      <c r="G7" s="27" t="n">
        <v>27720</v>
      </c>
      <c r="H7" s="23" t="n">
        <f aca="false">IF(N(B7)=0,0,E7/B7)</f>
        <v>0.0108</v>
      </c>
      <c r="I7" s="23" t="n">
        <f aca="false">IF(N(C7)=0,0,F7/C7)</f>
        <v>0.012</v>
      </c>
      <c r="J7" s="23" t="n">
        <f aca="false">IF(N(D7)=0,0,G7/D7)</f>
        <v>0.0132</v>
      </c>
      <c r="K7" s="28" t="n">
        <f aca="false">IF(Inputs!$C$6="Simple",AVERAGE(H7:J7),IF(SUM(B7:D7)=0,0,SUM(E7:G7)/SUM(B7:D7)))</f>
        <v>0.0120610169491525</v>
      </c>
    </row>
    <row r="8" customFormat="false" ht="15" hidden="false" customHeight="false" outlineLevel="0" collapsed="false">
      <c r="A8" s="11" t="str">
        <f aca="false">Inputs!A12</f>
        <v>31-60 days</v>
      </c>
      <c r="B8" s="27" t="n">
        <v>700000</v>
      </c>
      <c r="C8" s="27" t="n">
        <v>800000</v>
      </c>
      <c r="D8" s="27" t="n">
        <v>900000</v>
      </c>
      <c r="E8" s="27" t="n">
        <v>25200</v>
      </c>
      <c r="F8" s="27" t="n">
        <v>32000</v>
      </c>
      <c r="G8" s="27" t="n">
        <v>39600</v>
      </c>
      <c r="H8" s="23" t="n">
        <f aca="false">IF(N(B8)=0,0,E8/B8)</f>
        <v>0.036</v>
      </c>
      <c r="I8" s="23" t="n">
        <f aca="false">IF(N(C8)=0,0,F8/C8)</f>
        <v>0.04</v>
      </c>
      <c r="J8" s="23" t="n">
        <f aca="false">IF(N(D8)=0,0,G8/D8)</f>
        <v>0.044</v>
      </c>
      <c r="K8" s="28" t="n">
        <f aca="false">IF(Inputs!$C$6="Simple",AVERAGE(H8:J8),IF(SUM(B8:D8)=0,0,SUM(E8:G8)/SUM(B8:D8)))</f>
        <v>0.0403333333333333</v>
      </c>
    </row>
    <row r="9" customFormat="false" ht="15" hidden="false" customHeight="false" outlineLevel="0" collapsed="false">
      <c r="A9" s="11" t="str">
        <f aca="false">Inputs!A13</f>
        <v>61-90 days</v>
      </c>
      <c r="B9" s="27" t="n">
        <v>400000</v>
      </c>
      <c r="C9" s="27" t="n">
        <v>450000</v>
      </c>
      <c r="D9" s="27" t="n">
        <v>500000</v>
      </c>
      <c r="E9" s="27" t="n">
        <v>28800</v>
      </c>
      <c r="F9" s="27" t="n">
        <v>36000</v>
      </c>
      <c r="G9" s="27" t="n">
        <v>44000</v>
      </c>
      <c r="H9" s="23" t="n">
        <f aca="false">IF(N(B9)=0,0,E9/B9)</f>
        <v>0.072</v>
      </c>
      <c r="I9" s="23" t="n">
        <f aca="false">IF(N(C9)=0,0,F9/C9)</f>
        <v>0.08</v>
      </c>
      <c r="J9" s="23" t="n">
        <f aca="false">IF(N(D9)=0,0,G9/D9)</f>
        <v>0.088</v>
      </c>
      <c r="K9" s="28" t="n">
        <f aca="false">IF(Inputs!$C$6="Simple",AVERAGE(H9:J9),IF(SUM(B9:D9)=0,0,SUM(E9:G9)/SUM(B9:D9)))</f>
        <v>0.0805925925925926</v>
      </c>
    </row>
    <row r="10" customFormat="false" ht="15" hidden="false" customHeight="false" outlineLevel="0" collapsed="false">
      <c r="A10" s="11" t="str">
        <f aca="false">Inputs!A14</f>
        <v>91-180 days</v>
      </c>
      <c r="B10" s="27" t="n">
        <v>300000</v>
      </c>
      <c r="C10" s="27" t="n">
        <v>350000</v>
      </c>
      <c r="D10" s="27" t="n">
        <v>380000</v>
      </c>
      <c r="E10" s="27" t="n">
        <v>48600</v>
      </c>
      <c r="F10" s="27" t="n">
        <v>63000</v>
      </c>
      <c r="G10" s="27" t="n">
        <v>75240</v>
      </c>
      <c r="H10" s="23" t="n">
        <f aca="false">IF(N(B10)=0,0,E10/B10)</f>
        <v>0.162</v>
      </c>
      <c r="I10" s="23" t="n">
        <f aca="false">IF(N(C10)=0,0,F10/C10)</f>
        <v>0.18</v>
      </c>
      <c r="J10" s="23" t="n">
        <f aca="false">IF(N(D10)=0,0,G10/D10)</f>
        <v>0.198</v>
      </c>
      <c r="K10" s="28" t="n">
        <f aca="false">IF(Inputs!$C$6="Simple",AVERAGE(H10:J10),IF(SUM(B10:D10)=0,0,SUM(E10:G10)/SUM(B10:D10)))</f>
        <v>0.181398058252427</v>
      </c>
    </row>
    <row r="11" customFormat="false" ht="15" hidden="false" customHeight="false" outlineLevel="0" collapsed="false">
      <c r="A11" s="11" t="str">
        <f aca="false">Inputs!A15</f>
        <v>181-365 days</v>
      </c>
      <c r="B11" s="27" t="n">
        <v>200000</v>
      </c>
      <c r="C11" s="27" t="n">
        <v>220000</v>
      </c>
      <c r="D11" s="27" t="n">
        <v>250000</v>
      </c>
      <c r="E11" s="27" t="n">
        <v>72000</v>
      </c>
      <c r="F11" s="27" t="n">
        <v>88000</v>
      </c>
      <c r="G11" s="27" t="n">
        <v>110000</v>
      </c>
      <c r="H11" s="23" t="n">
        <f aca="false">IF(N(B11)=0,0,E11/B11)</f>
        <v>0.36</v>
      </c>
      <c r="I11" s="23" t="n">
        <f aca="false">IF(N(C11)=0,0,F11/C11)</f>
        <v>0.4</v>
      </c>
      <c r="J11" s="23" t="n">
        <f aca="false">IF(N(D11)=0,0,G11/D11)</f>
        <v>0.44</v>
      </c>
      <c r="K11" s="28" t="n">
        <f aca="false">IF(Inputs!$C$6="Simple",AVERAGE(H11:J11),IF(SUM(B11:D11)=0,0,SUM(E11:G11)/SUM(B11:D11)))</f>
        <v>0.402985074626866</v>
      </c>
    </row>
    <row r="12" customFormat="false" ht="15" hidden="false" customHeight="false" outlineLevel="0" collapsed="false">
      <c r="A12" s="11" t="str">
        <f aca="false">Inputs!A16</f>
        <v>Over 365 days</v>
      </c>
      <c r="B12" s="27" t="n">
        <v>150000</v>
      </c>
      <c r="C12" s="27" t="n">
        <v>180000</v>
      </c>
      <c r="D12" s="27" t="n">
        <v>200000</v>
      </c>
      <c r="E12" s="27" t="n">
        <v>101250</v>
      </c>
      <c r="F12" s="27" t="n">
        <v>135000</v>
      </c>
      <c r="G12" s="27" t="n">
        <v>165000</v>
      </c>
      <c r="H12" s="23" t="n">
        <f aca="false">IF(N(B12)=0,0,E12/B12)</f>
        <v>0.675</v>
      </c>
      <c r="I12" s="23" t="n">
        <f aca="false">IF(N(C12)=0,0,F12/C12)</f>
        <v>0.75</v>
      </c>
      <c r="J12" s="23" t="n">
        <f aca="false">IF(N(D12)=0,0,G12/D12)</f>
        <v>0.825</v>
      </c>
      <c r="K12" s="28" t="n">
        <f aca="false">IF(Inputs!$C$6="Simple",AVERAGE(H12:J12),IF(SUM(B12:D12)=0,0,SUM(E12:G12)/SUM(B12:D12)))</f>
        <v>0.757075471698113</v>
      </c>
    </row>
    <row r="13" customFormat="false" ht="15" hidden="false" customHeight="false" outlineLevel="0" collapsed="false">
      <c r="A13" s="14" t="s">
        <v>86</v>
      </c>
      <c r="B13" s="29" t="n">
        <f aca="false">SUM(B6:B12)</f>
        <v>8750000</v>
      </c>
      <c r="C13" s="29" t="n">
        <f aca="false">SUM(C6:C12)</f>
        <v>9600000</v>
      </c>
      <c r="D13" s="29" t="n">
        <f aca="false">SUM(D6:D12)</f>
        <v>10330000</v>
      </c>
      <c r="E13" s="29" t="n">
        <f aca="false">SUM(E6:E12)</f>
        <v>309330</v>
      </c>
      <c r="F13" s="29" t="n">
        <f aca="false">SUM(F6:F12)</f>
        <v>394800</v>
      </c>
      <c r="G13" s="29" t="n">
        <f aca="false">SUM(G6:G12)</f>
        <v>481360</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N51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2" ySplit="8" topLeftCell="C9" activePane="bottomRight" state="frozen"/>
      <selection pane="topLeft" activeCell="A1" activeCellId="0" sqref="A1"/>
      <selection pane="topRight" activeCell="C1" activeCellId="0" sqref="C1"/>
      <selection pane="bottomLeft" activeCell="A9" activeCellId="0" sqref="A9"/>
      <selection pane="bottomRight" activeCell="A1" activeCellId="0" sqref="A1"/>
    </sheetView>
  </sheetViews>
  <sheetFormatPr defaultColWidth="8.6796875" defaultRowHeight="15" zeroHeight="false" outlineLevelRow="0" outlineLevelCol="0"/>
  <cols>
    <col collapsed="false" customWidth="true" hidden="false" outlineLevel="0" max="1" min="1" style="0" width="26"/>
    <col collapsed="false" customWidth="true" hidden="false" outlineLevel="0" max="2" min="2" style="0" width="15"/>
    <col collapsed="false" customWidth="true" hidden="false" outlineLevel="0" max="4" min="3" style="0" width="12"/>
    <col collapsed="false" customWidth="true" hidden="false" outlineLevel="0" max="5" min="5" style="0" width="14"/>
    <col collapsed="false" customWidth="true" hidden="false" outlineLevel="0" max="6" min="6" style="0" width="12"/>
    <col collapsed="false" customWidth="true" hidden="false" outlineLevel="0" max="7" min="7" style="0" width="14"/>
    <col collapsed="false" customWidth="true" hidden="false" outlineLevel="0" max="8" min="8" style="0" width="10"/>
    <col collapsed="false" customWidth="true" hidden="false" outlineLevel="0" max="10" min="9" style="0" width="14"/>
    <col collapsed="false" customWidth="true" hidden="false" outlineLevel="0" max="11" min="11" style="0" width="10"/>
    <col collapsed="false" customWidth="true" hidden="false" outlineLevel="0" max="14" min="12" style="0" width="13"/>
  </cols>
  <sheetData>
    <row r="1" customFormat="false" ht="17.35" hidden="false" customHeight="false" outlineLevel="0" collapsed="false">
      <c r="A1" s="15" t="s">
        <v>87</v>
      </c>
    </row>
    <row r="2" customFormat="false" ht="15" hidden="false" customHeight="false" outlineLevel="0" collapsed="false">
      <c r="A2" s="16" t="s">
        <v>48</v>
      </c>
    </row>
    <row r="3" customFormat="false" ht="15" hidden="false" customHeight="false" outlineLevel="0" collapsed="false">
      <c r="A3" s="2" t="s">
        <v>88</v>
      </c>
    </row>
    <row r="5" customFormat="false" ht="15" hidden="false" customHeight="false" outlineLevel="0" collapsed="false">
      <c r="A5" s="14" t="s">
        <v>49</v>
      </c>
      <c r="C5" s="30" t="n">
        <f aca="false">Inputs!C5</f>
        <v>46112</v>
      </c>
    </row>
    <row r="8" customFormat="false" ht="45.75" hidden="false" customHeight="true" outlineLevel="0" collapsed="false">
      <c r="A8" s="18" t="s">
        <v>89</v>
      </c>
      <c r="B8" s="18" t="s">
        <v>90</v>
      </c>
      <c r="C8" s="18" t="s">
        <v>91</v>
      </c>
      <c r="D8" s="18" t="s">
        <v>92</v>
      </c>
      <c r="E8" s="18" t="s">
        <v>93</v>
      </c>
      <c r="F8" s="18" t="s">
        <v>94</v>
      </c>
      <c r="G8" s="18" t="s">
        <v>95</v>
      </c>
      <c r="H8" s="18" t="s">
        <v>96</v>
      </c>
      <c r="I8" s="18" t="s">
        <v>53</v>
      </c>
      <c r="J8" s="18" t="s">
        <v>97</v>
      </c>
      <c r="K8" s="18" t="s">
        <v>98</v>
      </c>
      <c r="L8" s="18" t="s">
        <v>99</v>
      </c>
      <c r="M8" s="18" t="s">
        <v>100</v>
      </c>
      <c r="N8" s="18" t="s">
        <v>101</v>
      </c>
    </row>
    <row r="9" customFormat="false" ht="15" hidden="false" customHeight="false" outlineLevel="0" collapsed="false">
      <c r="A9" s="8" t="s">
        <v>102</v>
      </c>
      <c r="B9" s="8" t="s">
        <v>103</v>
      </c>
      <c r="C9" s="17" t="n">
        <v>46102</v>
      </c>
      <c r="D9" s="17" t="n">
        <v>46132</v>
      </c>
      <c r="E9" s="27" t="n">
        <v>850000</v>
      </c>
      <c r="F9" s="8" t="s">
        <v>104</v>
      </c>
      <c r="G9" s="22"/>
      <c r="H9" s="20" t="n">
        <f aca="false">IF(N(E9)=0,"",$C$5-D9)</f>
        <v>-20</v>
      </c>
      <c r="I9" s="10" t="str">
        <f aca="false">IF(H9="","",INDEX(Inputs!$A$10:$A$16,MATCH(H9,Inputs!$B$10:$B$16,1)))</f>
        <v>Not due</v>
      </c>
      <c r="J9" s="31" t="n">
        <f aca="false">IF(OR(N(E9)=0,F9="Yes"),0,E9)</f>
        <v>850000</v>
      </c>
      <c r="K9" s="32" t="n">
        <f aca="false">IF(I9="",0,INDEX('Provision Matrix'!$E$6:$E$12,MATCH(I9,'Provision Matrix'!$A$6:$A$12,0)))</f>
        <v>0.00322528571428571</v>
      </c>
      <c r="L9" s="31" t="n">
        <f aca="false">J9*K9</f>
        <v>2741.49285714286</v>
      </c>
      <c r="M9" s="31" t="n">
        <f aca="false">IF(F9="Yes",N(E9)*N(G9),0)</f>
        <v>0</v>
      </c>
      <c r="N9" s="31" t="n">
        <f aca="false">L9+M9</f>
        <v>2741.49285714286</v>
      </c>
    </row>
    <row r="10" customFormat="false" ht="15" hidden="false" customHeight="false" outlineLevel="0" collapsed="false">
      <c r="A10" s="8" t="s">
        <v>105</v>
      </c>
      <c r="B10" s="8" t="s">
        <v>106</v>
      </c>
      <c r="C10" s="17" t="n">
        <v>46087</v>
      </c>
      <c r="D10" s="17" t="n">
        <v>46117</v>
      </c>
      <c r="E10" s="27" t="n">
        <v>620000</v>
      </c>
      <c r="F10" s="8" t="s">
        <v>104</v>
      </c>
      <c r="G10" s="22"/>
      <c r="H10" s="20" t="n">
        <f aca="false">IF(N(E10)=0,"",$C$5-D10)</f>
        <v>-5</v>
      </c>
      <c r="I10" s="10" t="str">
        <f aca="false">IF(H10="","",INDEX(Inputs!$A$10:$A$16,MATCH(H10,Inputs!$B$10:$B$16,1)))</f>
        <v>Not due</v>
      </c>
      <c r="J10" s="31" t="n">
        <f aca="false">IF(OR(N(E10)=0,F10="Yes"),0,E10)</f>
        <v>620000</v>
      </c>
      <c r="K10" s="32" t="n">
        <f aca="false">IF(I10="",0,INDEX('Provision Matrix'!$E$6:$E$12,MATCH(I10,'Provision Matrix'!$A$6:$A$12,0)))</f>
        <v>0.00322528571428571</v>
      </c>
      <c r="L10" s="31" t="n">
        <f aca="false">J10*K10</f>
        <v>1999.67714285714</v>
      </c>
      <c r="M10" s="31" t="n">
        <f aca="false">IF(F10="Yes",N(E10)*N(G10),0)</f>
        <v>0</v>
      </c>
      <c r="N10" s="31" t="n">
        <f aca="false">L10+M10</f>
        <v>1999.67714285714</v>
      </c>
    </row>
    <row r="11" customFormat="false" ht="15" hidden="false" customHeight="false" outlineLevel="0" collapsed="false">
      <c r="A11" s="8" t="s">
        <v>107</v>
      </c>
      <c r="B11" s="8" t="s">
        <v>108</v>
      </c>
      <c r="C11" s="17" t="n">
        <v>46072</v>
      </c>
      <c r="D11" s="17" t="n">
        <v>46102</v>
      </c>
      <c r="E11" s="27" t="n">
        <v>410000</v>
      </c>
      <c r="F11" s="8" t="s">
        <v>104</v>
      </c>
      <c r="G11" s="22"/>
      <c r="H11" s="20" t="n">
        <f aca="false">IF(N(E11)=0,"",$C$5-D11)</f>
        <v>10</v>
      </c>
      <c r="I11" s="10" t="str">
        <f aca="false">IF(H11="","",INDEX(Inputs!$A$10:$A$16,MATCH(H11,Inputs!$B$10:$B$16,1)))</f>
        <v>1-30 days</v>
      </c>
      <c r="J11" s="31" t="n">
        <f aca="false">IF(OR(N(E11)=0,F11="Yes"),0,E11)</f>
        <v>410000</v>
      </c>
      <c r="K11" s="32" t="n">
        <f aca="false">IF(I11="",0,INDEX('Provision Matrix'!$E$6:$E$12,MATCH(I11,'Provision Matrix'!$A$6:$A$12,0)))</f>
        <v>0.0129052881355932</v>
      </c>
      <c r="L11" s="31" t="n">
        <f aca="false">J11*K11</f>
        <v>5291.16813559322</v>
      </c>
      <c r="M11" s="31" t="n">
        <f aca="false">IF(F11="Yes",N(E11)*N(G11),0)</f>
        <v>0</v>
      </c>
      <c r="N11" s="31" t="n">
        <f aca="false">L11+M11</f>
        <v>5291.16813559322</v>
      </c>
    </row>
    <row r="12" customFormat="false" ht="15" hidden="false" customHeight="false" outlineLevel="0" collapsed="false">
      <c r="A12" s="8" t="s">
        <v>109</v>
      </c>
      <c r="B12" s="8" t="s">
        <v>110</v>
      </c>
      <c r="C12" s="17" t="n">
        <v>46057</v>
      </c>
      <c r="D12" s="17" t="n">
        <v>46087</v>
      </c>
      <c r="E12" s="27" t="n">
        <v>300000</v>
      </c>
      <c r="F12" s="8" t="s">
        <v>104</v>
      </c>
      <c r="G12" s="22"/>
      <c r="H12" s="20" t="n">
        <f aca="false">IF(N(E12)=0,"",$C$5-D12)</f>
        <v>25</v>
      </c>
      <c r="I12" s="10" t="str">
        <f aca="false">IF(H12="","",INDEX(Inputs!$A$10:$A$16,MATCH(H12,Inputs!$B$10:$B$16,1)))</f>
        <v>1-30 days</v>
      </c>
      <c r="J12" s="31" t="n">
        <f aca="false">IF(OR(N(E12)=0,F12="Yes"),0,E12)</f>
        <v>300000</v>
      </c>
      <c r="K12" s="32" t="n">
        <f aca="false">IF(I12="",0,INDEX('Provision Matrix'!$E$6:$E$12,MATCH(I12,'Provision Matrix'!$A$6:$A$12,0)))</f>
        <v>0.0129052881355932</v>
      </c>
      <c r="L12" s="31" t="n">
        <f aca="false">J12*K12</f>
        <v>3871.58644067797</v>
      </c>
      <c r="M12" s="31" t="n">
        <f aca="false">IF(F12="Yes",N(E12)*N(G12),0)</f>
        <v>0</v>
      </c>
      <c r="N12" s="31" t="n">
        <f aca="false">L12+M12</f>
        <v>3871.58644067797</v>
      </c>
    </row>
    <row r="13" customFormat="false" ht="15" hidden="false" customHeight="false" outlineLevel="0" collapsed="false">
      <c r="A13" s="8" t="s">
        <v>111</v>
      </c>
      <c r="B13" s="8" t="s">
        <v>112</v>
      </c>
      <c r="C13" s="17" t="n">
        <v>46037</v>
      </c>
      <c r="D13" s="17" t="n">
        <v>46067</v>
      </c>
      <c r="E13" s="27" t="n">
        <v>220000</v>
      </c>
      <c r="F13" s="8" t="s">
        <v>104</v>
      </c>
      <c r="G13" s="22"/>
      <c r="H13" s="20" t="n">
        <f aca="false">IF(N(E13)=0,"",$C$5-D13)</f>
        <v>45</v>
      </c>
      <c r="I13" s="10" t="str">
        <f aca="false">IF(H13="","",INDEX(Inputs!$A$10:$A$16,MATCH(H13,Inputs!$B$10:$B$16,1)))</f>
        <v>31-60 days</v>
      </c>
      <c r="J13" s="31" t="n">
        <f aca="false">IF(OR(N(E13)=0,F13="Yes"),0,E13)</f>
        <v>220000</v>
      </c>
      <c r="K13" s="32" t="n">
        <f aca="false">IF(I13="",0,INDEX('Provision Matrix'!$E$6:$E$12,MATCH(I13,'Provision Matrix'!$A$6:$A$12,0)))</f>
        <v>0.0431566666666667</v>
      </c>
      <c r="L13" s="31" t="n">
        <f aca="false">J13*K13</f>
        <v>9494.46666666667</v>
      </c>
      <c r="M13" s="31" t="n">
        <f aca="false">IF(F13="Yes",N(E13)*N(G13),0)</f>
        <v>0</v>
      </c>
      <c r="N13" s="31" t="n">
        <f aca="false">L13+M13</f>
        <v>9494.46666666667</v>
      </c>
    </row>
    <row r="14" customFormat="false" ht="15" hidden="false" customHeight="false" outlineLevel="0" collapsed="false">
      <c r="A14" s="8" t="s">
        <v>113</v>
      </c>
      <c r="B14" s="8" t="s">
        <v>114</v>
      </c>
      <c r="C14" s="17" t="n">
        <v>46007</v>
      </c>
      <c r="D14" s="17" t="n">
        <v>46037</v>
      </c>
      <c r="E14" s="27" t="n">
        <v>150000</v>
      </c>
      <c r="F14" s="8" t="s">
        <v>104</v>
      </c>
      <c r="G14" s="22"/>
      <c r="H14" s="20" t="n">
        <f aca="false">IF(N(E14)=0,"",$C$5-D14)</f>
        <v>75</v>
      </c>
      <c r="I14" s="10" t="str">
        <f aca="false">IF(H14="","",INDEX(Inputs!$A$10:$A$16,MATCH(H14,Inputs!$B$10:$B$16,1)))</f>
        <v>61-90 days</v>
      </c>
      <c r="J14" s="31" t="n">
        <f aca="false">IF(OR(N(E14)=0,F14="Yes"),0,E14)</f>
        <v>150000</v>
      </c>
      <c r="K14" s="32" t="n">
        <f aca="false">IF(I14="",0,INDEX('Provision Matrix'!$E$6:$E$12,MATCH(I14,'Provision Matrix'!$A$6:$A$12,0)))</f>
        <v>0.0862340740740741</v>
      </c>
      <c r="L14" s="31" t="n">
        <f aca="false">J14*K14</f>
        <v>12935.1111111111</v>
      </c>
      <c r="M14" s="31" t="n">
        <f aca="false">IF(F14="Yes",N(E14)*N(G14),0)</f>
        <v>0</v>
      </c>
      <c r="N14" s="31" t="n">
        <f aca="false">L14+M14</f>
        <v>12935.1111111111</v>
      </c>
    </row>
    <row r="15" customFormat="false" ht="15" hidden="false" customHeight="false" outlineLevel="0" collapsed="false">
      <c r="A15" s="8" t="s">
        <v>115</v>
      </c>
      <c r="B15" s="8" t="s">
        <v>116</v>
      </c>
      <c r="C15" s="17" t="n">
        <v>45962</v>
      </c>
      <c r="D15" s="17" t="n">
        <v>45992</v>
      </c>
      <c r="E15" s="27" t="n">
        <v>180000</v>
      </c>
      <c r="F15" s="8" t="s">
        <v>104</v>
      </c>
      <c r="G15" s="22"/>
      <c r="H15" s="20" t="n">
        <f aca="false">IF(N(E15)=0,"",$C$5-D15)</f>
        <v>120</v>
      </c>
      <c r="I15" s="10" t="str">
        <f aca="false">IF(H15="","",INDEX(Inputs!$A$10:$A$16,MATCH(H15,Inputs!$B$10:$B$16,1)))</f>
        <v>91-180 days</v>
      </c>
      <c r="J15" s="31" t="n">
        <f aca="false">IF(OR(N(E15)=0,F15="Yes"),0,E15)</f>
        <v>180000</v>
      </c>
      <c r="K15" s="32" t="n">
        <f aca="false">IF(I15="",0,INDEX('Provision Matrix'!$E$6:$E$12,MATCH(I15,'Provision Matrix'!$A$6:$A$12,0)))</f>
        <v>0.194095922330097</v>
      </c>
      <c r="L15" s="31" t="n">
        <f aca="false">J15*K15</f>
        <v>34937.2660194175</v>
      </c>
      <c r="M15" s="31" t="n">
        <f aca="false">IF(F15="Yes",N(E15)*N(G15),0)</f>
        <v>0</v>
      </c>
      <c r="N15" s="31" t="n">
        <f aca="false">L15+M15</f>
        <v>34937.2660194175</v>
      </c>
    </row>
    <row r="16" customFormat="false" ht="15" hidden="false" customHeight="false" outlineLevel="0" collapsed="false">
      <c r="A16" s="8" t="s">
        <v>117</v>
      </c>
      <c r="B16" s="8" t="s">
        <v>118</v>
      </c>
      <c r="C16" s="17" t="n">
        <v>45882</v>
      </c>
      <c r="D16" s="17" t="n">
        <v>45912</v>
      </c>
      <c r="E16" s="27" t="n">
        <v>95000</v>
      </c>
      <c r="F16" s="8" t="s">
        <v>104</v>
      </c>
      <c r="G16" s="22"/>
      <c r="H16" s="20" t="n">
        <f aca="false">IF(N(E16)=0,"",$C$5-D16)</f>
        <v>200</v>
      </c>
      <c r="I16" s="10" t="str">
        <f aca="false">IF(H16="","",INDEX(Inputs!$A$10:$A$16,MATCH(H16,Inputs!$B$10:$B$16,1)))</f>
        <v>181-365 days</v>
      </c>
      <c r="J16" s="31" t="n">
        <f aca="false">IF(OR(N(E16)=0,F16="Yes"),0,E16)</f>
        <v>95000</v>
      </c>
      <c r="K16" s="32" t="n">
        <f aca="false">IF(I16="",0,INDEX('Provision Matrix'!$E$6:$E$12,MATCH(I16,'Provision Matrix'!$A$6:$A$12,0)))</f>
        <v>0.431194029850746</v>
      </c>
      <c r="L16" s="31" t="n">
        <f aca="false">J16*K16</f>
        <v>40963.4328358209</v>
      </c>
      <c r="M16" s="31" t="n">
        <f aca="false">IF(F16="Yes",N(E16)*N(G16),0)</f>
        <v>0</v>
      </c>
      <c r="N16" s="31" t="n">
        <f aca="false">L16+M16</f>
        <v>40963.4328358209</v>
      </c>
    </row>
    <row r="17" customFormat="false" ht="15" hidden="false" customHeight="false" outlineLevel="0" collapsed="false">
      <c r="A17" s="8" t="s">
        <v>102</v>
      </c>
      <c r="B17" s="8" t="s">
        <v>119</v>
      </c>
      <c r="C17" s="17" t="n">
        <v>45682</v>
      </c>
      <c r="D17" s="17" t="n">
        <v>45712</v>
      </c>
      <c r="E17" s="27" t="n">
        <v>120000</v>
      </c>
      <c r="F17" s="8" t="s">
        <v>104</v>
      </c>
      <c r="G17" s="22"/>
      <c r="H17" s="20" t="n">
        <f aca="false">IF(N(E17)=0,"",$C$5-D17)</f>
        <v>400</v>
      </c>
      <c r="I17" s="10" t="str">
        <f aca="false">IF(H17="","",INDEX(Inputs!$A$10:$A$16,MATCH(H17,Inputs!$B$10:$B$16,1)))</f>
        <v>Over 365 days</v>
      </c>
      <c r="J17" s="31" t="n">
        <f aca="false">IF(OR(N(E17)=0,F17="Yes"),0,E17)</f>
        <v>120000</v>
      </c>
      <c r="K17" s="32" t="n">
        <f aca="false">IF(I17="",0,INDEX('Provision Matrix'!$E$6:$E$12,MATCH(I17,'Provision Matrix'!$A$6:$A$12,0)))</f>
        <v>0.810070754716981</v>
      </c>
      <c r="L17" s="31" t="n">
        <f aca="false">J17*K17</f>
        <v>97208.4905660377</v>
      </c>
      <c r="M17" s="31" t="n">
        <f aca="false">IF(F17="Yes",N(E17)*N(G17),0)</f>
        <v>0</v>
      </c>
      <c r="N17" s="31" t="n">
        <f aca="false">L17+M17</f>
        <v>97208.4905660377</v>
      </c>
    </row>
    <row r="18" customFormat="false" ht="15" hidden="false" customHeight="false" outlineLevel="0" collapsed="false">
      <c r="A18" s="8" t="s">
        <v>105</v>
      </c>
      <c r="B18" s="8" t="s">
        <v>120</v>
      </c>
      <c r="C18" s="17" t="n">
        <v>46097</v>
      </c>
      <c r="D18" s="17" t="n">
        <v>46127</v>
      </c>
      <c r="E18" s="27" t="n">
        <v>540000</v>
      </c>
      <c r="F18" s="8" t="s">
        <v>104</v>
      </c>
      <c r="G18" s="22"/>
      <c r="H18" s="20" t="n">
        <f aca="false">IF(N(E18)=0,"",$C$5-D18)</f>
        <v>-15</v>
      </c>
      <c r="I18" s="10" t="str">
        <f aca="false">IF(H18="","",INDEX(Inputs!$A$10:$A$16,MATCH(H18,Inputs!$B$10:$B$16,1)))</f>
        <v>Not due</v>
      </c>
      <c r="J18" s="31" t="n">
        <f aca="false">IF(OR(N(E18)=0,F18="Yes"),0,E18)</f>
        <v>540000</v>
      </c>
      <c r="K18" s="32" t="n">
        <f aca="false">IF(I18="",0,INDEX('Provision Matrix'!$E$6:$E$12,MATCH(I18,'Provision Matrix'!$A$6:$A$12,0)))</f>
        <v>0.00322528571428571</v>
      </c>
      <c r="L18" s="31" t="n">
        <f aca="false">J18*K18</f>
        <v>1741.65428571429</v>
      </c>
      <c r="M18" s="31" t="n">
        <f aca="false">IF(F18="Yes",N(E18)*N(G18),0)</f>
        <v>0</v>
      </c>
      <c r="N18" s="31" t="n">
        <f aca="false">L18+M18</f>
        <v>1741.65428571429</v>
      </c>
    </row>
    <row r="19" customFormat="false" ht="15" hidden="false" customHeight="false" outlineLevel="0" collapsed="false">
      <c r="A19" s="8" t="s">
        <v>107</v>
      </c>
      <c r="B19" s="8" t="s">
        <v>121</v>
      </c>
      <c r="C19" s="17" t="n">
        <v>46077</v>
      </c>
      <c r="D19" s="17" t="n">
        <v>46107</v>
      </c>
      <c r="E19" s="27" t="n">
        <v>380000</v>
      </c>
      <c r="F19" s="8" t="s">
        <v>104</v>
      </c>
      <c r="G19" s="22"/>
      <c r="H19" s="20" t="n">
        <f aca="false">IF(N(E19)=0,"",$C$5-D19)</f>
        <v>5</v>
      </c>
      <c r="I19" s="10" t="str">
        <f aca="false">IF(H19="","",INDEX(Inputs!$A$10:$A$16,MATCH(H19,Inputs!$B$10:$B$16,1)))</f>
        <v>1-30 days</v>
      </c>
      <c r="J19" s="31" t="n">
        <f aca="false">IF(OR(N(E19)=0,F19="Yes"),0,E19)</f>
        <v>380000</v>
      </c>
      <c r="K19" s="32" t="n">
        <f aca="false">IF(I19="",0,INDEX('Provision Matrix'!$E$6:$E$12,MATCH(I19,'Provision Matrix'!$A$6:$A$12,0)))</f>
        <v>0.0129052881355932</v>
      </c>
      <c r="L19" s="31" t="n">
        <f aca="false">J19*K19</f>
        <v>4904.00949152542</v>
      </c>
      <c r="M19" s="31" t="n">
        <f aca="false">IF(F19="Yes",N(E19)*N(G19),0)</f>
        <v>0</v>
      </c>
      <c r="N19" s="31" t="n">
        <f aca="false">L19+M19</f>
        <v>4904.00949152542</v>
      </c>
    </row>
    <row r="20" customFormat="false" ht="15" hidden="false" customHeight="false" outlineLevel="0" collapsed="false">
      <c r="A20" s="8" t="s">
        <v>109</v>
      </c>
      <c r="B20" s="8" t="s">
        <v>122</v>
      </c>
      <c r="C20" s="17" t="n">
        <v>46047</v>
      </c>
      <c r="D20" s="17" t="n">
        <v>46077</v>
      </c>
      <c r="E20" s="27" t="n">
        <v>260000</v>
      </c>
      <c r="F20" s="8" t="s">
        <v>104</v>
      </c>
      <c r="G20" s="22"/>
      <c r="H20" s="20" t="n">
        <f aca="false">IF(N(E20)=0,"",$C$5-D20)</f>
        <v>35</v>
      </c>
      <c r="I20" s="10" t="str">
        <f aca="false">IF(H20="","",INDEX(Inputs!$A$10:$A$16,MATCH(H20,Inputs!$B$10:$B$16,1)))</f>
        <v>31-60 days</v>
      </c>
      <c r="J20" s="31" t="n">
        <f aca="false">IF(OR(N(E20)=0,F20="Yes"),0,E20)</f>
        <v>260000</v>
      </c>
      <c r="K20" s="32" t="n">
        <f aca="false">IF(I20="",0,INDEX('Provision Matrix'!$E$6:$E$12,MATCH(I20,'Provision Matrix'!$A$6:$A$12,0)))</f>
        <v>0.0431566666666667</v>
      </c>
      <c r="L20" s="31" t="n">
        <f aca="false">J20*K20</f>
        <v>11220.7333333333</v>
      </c>
      <c r="M20" s="31" t="n">
        <f aca="false">IF(F20="Yes",N(E20)*N(G20),0)</f>
        <v>0</v>
      </c>
      <c r="N20" s="31" t="n">
        <f aca="false">L20+M20</f>
        <v>11220.7333333333</v>
      </c>
    </row>
    <row r="21" customFormat="false" ht="15" hidden="false" customHeight="false" outlineLevel="0" collapsed="false">
      <c r="A21" s="8" t="s">
        <v>111</v>
      </c>
      <c r="B21" s="8" t="s">
        <v>123</v>
      </c>
      <c r="C21" s="17" t="n">
        <v>45987</v>
      </c>
      <c r="D21" s="17" t="n">
        <v>46017</v>
      </c>
      <c r="E21" s="27" t="n">
        <v>140000</v>
      </c>
      <c r="F21" s="8" t="s">
        <v>104</v>
      </c>
      <c r="G21" s="22"/>
      <c r="H21" s="20" t="n">
        <f aca="false">IF(N(E21)=0,"",$C$5-D21)</f>
        <v>95</v>
      </c>
      <c r="I21" s="10" t="str">
        <f aca="false">IF(H21="","",INDEX(Inputs!$A$10:$A$16,MATCH(H21,Inputs!$B$10:$B$16,1)))</f>
        <v>91-180 days</v>
      </c>
      <c r="J21" s="31" t="n">
        <f aca="false">IF(OR(N(E21)=0,F21="Yes"),0,E21)</f>
        <v>140000</v>
      </c>
      <c r="K21" s="32" t="n">
        <f aca="false">IF(I21="",0,INDEX('Provision Matrix'!$E$6:$E$12,MATCH(I21,'Provision Matrix'!$A$6:$A$12,0)))</f>
        <v>0.194095922330097</v>
      </c>
      <c r="L21" s="31" t="n">
        <f aca="false">J21*K21</f>
        <v>27173.4291262136</v>
      </c>
      <c r="M21" s="31" t="n">
        <f aca="false">IF(F21="Yes",N(E21)*N(G21),0)</f>
        <v>0</v>
      </c>
      <c r="N21" s="31" t="n">
        <f aca="false">L21+M21</f>
        <v>27173.4291262136</v>
      </c>
    </row>
    <row r="22" customFormat="false" ht="15" hidden="false" customHeight="false" outlineLevel="0" collapsed="false">
      <c r="A22" s="8" t="s">
        <v>113</v>
      </c>
      <c r="B22" s="8" t="s">
        <v>124</v>
      </c>
      <c r="C22" s="17" t="n">
        <v>45782</v>
      </c>
      <c r="D22" s="17" t="n">
        <v>45812</v>
      </c>
      <c r="E22" s="27" t="n">
        <v>75000</v>
      </c>
      <c r="F22" s="8" t="s">
        <v>104</v>
      </c>
      <c r="G22" s="22"/>
      <c r="H22" s="20" t="n">
        <f aca="false">IF(N(E22)=0,"",$C$5-D22)</f>
        <v>300</v>
      </c>
      <c r="I22" s="10" t="str">
        <f aca="false">IF(H22="","",INDEX(Inputs!$A$10:$A$16,MATCH(H22,Inputs!$B$10:$B$16,1)))</f>
        <v>181-365 days</v>
      </c>
      <c r="J22" s="31" t="n">
        <f aca="false">IF(OR(N(E22)=0,F22="Yes"),0,E22)</f>
        <v>75000</v>
      </c>
      <c r="K22" s="32" t="n">
        <f aca="false">IF(I22="",0,INDEX('Provision Matrix'!$E$6:$E$12,MATCH(I22,'Provision Matrix'!$A$6:$A$12,0)))</f>
        <v>0.431194029850746</v>
      </c>
      <c r="L22" s="31" t="n">
        <f aca="false">J22*K22</f>
        <v>32339.552238806</v>
      </c>
      <c r="M22" s="31" t="n">
        <f aca="false">IF(F22="Yes",N(E22)*N(G22),0)</f>
        <v>0</v>
      </c>
      <c r="N22" s="31" t="n">
        <f aca="false">L22+M22</f>
        <v>32339.552238806</v>
      </c>
    </row>
    <row r="23" customFormat="false" ht="15" hidden="false" customHeight="false" outlineLevel="0" collapsed="false">
      <c r="A23" s="8" t="s">
        <v>115</v>
      </c>
      <c r="B23" s="8" t="s">
        <v>125</v>
      </c>
      <c r="C23" s="17" t="n">
        <v>46067</v>
      </c>
      <c r="D23" s="17" t="n">
        <v>46097</v>
      </c>
      <c r="E23" s="27" t="n">
        <v>330000</v>
      </c>
      <c r="F23" s="8" t="s">
        <v>104</v>
      </c>
      <c r="G23" s="22"/>
      <c r="H23" s="20" t="n">
        <f aca="false">IF(N(E23)=0,"",$C$5-D23)</f>
        <v>15</v>
      </c>
      <c r="I23" s="10" t="str">
        <f aca="false">IF(H23="","",INDEX(Inputs!$A$10:$A$16,MATCH(H23,Inputs!$B$10:$B$16,1)))</f>
        <v>1-30 days</v>
      </c>
      <c r="J23" s="31" t="n">
        <f aca="false">IF(OR(N(E23)=0,F23="Yes"),0,E23)</f>
        <v>330000</v>
      </c>
      <c r="K23" s="32" t="n">
        <f aca="false">IF(I23="",0,INDEX('Provision Matrix'!$E$6:$E$12,MATCH(I23,'Provision Matrix'!$A$6:$A$12,0)))</f>
        <v>0.0129052881355932</v>
      </c>
      <c r="L23" s="31" t="n">
        <f aca="false">J23*K23</f>
        <v>4258.74508474576</v>
      </c>
      <c r="M23" s="31" t="n">
        <f aca="false">IF(F23="Yes",N(E23)*N(G23),0)</f>
        <v>0</v>
      </c>
      <c r="N23" s="31" t="n">
        <f aca="false">L23+M23</f>
        <v>4258.74508474576</v>
      </c>
    </row>
    <row r="24" customFormat="false" ht="15" hidden="false" customHeight="false" outlineLevel="0" collapsed="false">
      <c r="A24" s="8" t="s">
        <v>117</v>
      </c>
      <c r="B24" s="8" t="s">
        <v>126</v>
      </c>
      <c r="C24" s="17" t="n">
        <v>46022</v>
      </c>
      <c r="D24" s="17" t="n">
        <v>46052</v>
      </c>
      <c r="E24" s="27" t="n">
        <v>210000</v>
      </c>
      <c r="F24" s="8" t="s">
        <v>104</v>
      </c>
      <c r="G24" s="22"/>
      <c r="H24" s="20" t="n">
        <f aca="false">IF(N(E24)=0,"",$C$5-D24)</f>
        <v>60</v>
      </c>
      <c r="I24" s="10" t="str">
        <f aca="false">IF(H24="","",INDEX(Inputs!$A$10:$A$16,MATCH(H24,Inputs!$B$10:$B$16,1)))</f>
        <v>31-60 days</v>
      </c>
      <c r="J24" s="31" t="n">
        <f aca="false">IF(OR(N(E24)=0,F24="Yes"),0,E24)</f>
        <v>210000</v>
      </c>
      <c r="K24" s="32" t="n">
        <f aca="false">IF(I24="",0,INDEX('Provision Matrix'!$E$6:$E$12,MATCH(I24,'Provision Matrix'!$A$6:$A$12,0)))</f>
        <v>0.0431566666666667</v>
      </c>
      <c r="L24" s="31" t="n">
        <f aca="false">J24*K24</f>
        <v>9062.9</v>
      </c>
      <c r="M24" s="31" t="n">
        <f aca="false">IF(F24="Yes",N(E24)*N(G24),0)</f>
        <v>0</v>
      </c>
      <c r="N24" s="31" t="n">
        <f aca="false">L24+M24</f>
        <v>9062.9</v>
      </c>
    </row>
    <row r="25" customFormat="false" ht="15" hidden="false" customHeight="false" outlineLevel="0" collapsed="false">
      <c r="A25" s="8" t="s">
        <v>102</v>
      </c>
      <c r="B25" s="8" t="s">
        <v>127</v>
      </c>
      <c r="C25" s="17" t="n">
        <v>45932</v>
      </c>
      <c r="D25" s="17" t="n">
        <v>45962</v>
      </c>
      <c r="E25" s="27" t="n">
        <v>160000</v>
      </c>
      <c r="F25" s="8" t="s">
        <v>104</v>
      </c>
      <c r="G25" s="22"/>
      <c r="H25" s="20" t="n">
        <f aca="false">IF(N(E25)=0,"",$C$5-D25)</f>
        <v>150</v>
      </c>
      <c r="I25" s="10" t="str">
        <f aca="false">IF(H25="","",INDEX(Inputs!$A$10:$A$16,MATCH(H25,Inputs!$B$10:$B$16,1)))</f>
        <v>91-180 days</v>
      </c>
      <c r="J25" s="31" t="n">
        <f aca="false">IF(OR(N(E25)=0,F25="Yes"),0,E25)</f>
        <v>160000</v>
      </c>
      <c r="K25" s="32" t="n">
        <f aca="false">IF(I25="",0,INDEX('Provision Matrix'!$E$6:$E$12,MATCH(I25,'Provision Matrix'!$A$6:$A$12,0)))</f>
        <v>0.194095922330097</v>
      </c>
      <c r="L25" s="31" t="n">
        <f aca="false">J25*K25</f>
        <v>31055.3475728155</v>
      </c>
      <c r="M25" s="31" t="n">
        <f aca="false">IF(F25="Yes",N(E25)*N(G25),0)</f>
        <v>0</v>
      </c>
      <c r="N25" s="31" t="n">
        <f aca="false">L25+M25</f>
        <v>31055.3475728155</v>
      </c>
    </row>
    <row r="26" customFormat="false" ht="15" hidden="false" customHeight="false" outlineLevel="0" collapsed="false">
      <c r="A26" s="8" t="s">
        <v>105</v>
      </c>
      <c r="B26" s="8" t="s">
        <v>128</v>
      </c>
      <c r="C26" s="17" t="n">
        <v>45582</v>
      </c>
      <c r="D26" s="17" t="n">
        <v>45612</v>
      </c>
      <c r="E26" s="27" t="n">
        <v>60000</v>
      </c>
      <c r="F26" s="8" t="s">
        <v>129</v>
      </c>
      <c r="G26" s="22" t="n">
        <v>1</v>
      </c>
      <c r="H26" s="20" t="n">
        <f aca="false">IF(N(E26)=0,"",$C$5-D26)</f>
        <v>500</v>
      </c>
      <c r="I26" s="10" t="str">
        <f aca="false">IF(H26="","",INDEX(Inputs!$A$10:$A$16,MATCH(H26,Inputs!$B$10:$B$16,1)))</f>
        <v>Over 365 days</v>
      </c>
      <c r="J26" s="31" t="n">
        <f aca="false">IF(OR(N(E26)=0,F26="Yes"),0,E26)</f>
        <v>0</v>
      </c>
      <c r="K26" s="32" t="n">
        <f aca="false">IF(I26="",0,INDEX('Provision Matrix'!$E$6:$E$12,MATCH(I26,'Provision Matrix'!$A$6:$A$12,0)))</f>
        <v>0.810070754716981</v>
      </c>
      <c r="L26" s="31" t="n">
        <f aca="false">J26*K26</f>
        <v>0</v>
      </c>
      <c r="M26" s="31" t="n">
        <f aca="false">IF(F26="Yes",N(E26)*N(G26),0)</f>
        <v>60000</v>
      </c>
      <c r="N26" s="31" t="n">
        <f aca="false">L26+M26</f>
        <v>60000</v>
      </c>
    </row>
    <row r="27" customFormat="false" ht="15" hidden="false" customHeight="false" outlineLevel="0" collapsed="false">
      <c r="A27" s="8" t="s">
        <v>107</v>
      </c>
      <c r="B27" s="8" t="s">
        <v>130</v>
      </c>
      <c r="C27" s="17" t="n">
        <v>46084</v>
      </c>
      <c r="D27" s="17" t="n">
        <v>46114</v>
      </c>
      <c r="E27" s="27" t="n">
        <v>470000</v>
      </c>
      <c r="F27" s="8" t="s">
        <v>104</v>
      </c>
      <c r="G27" s="22"/>
      <c r="H27" s="20" t="n">
        <f aca="false">IF(N(E27)=0,"",$C$5-D27)</f>
        <v>-2</v>
      </c>
      <c r="I27" s="10" t="str">
        <f aca="false">IF(H27="","",INDEX(Inputs!$A$10:$A$16,MATCH(H27,Inputs!$B$10:$B$16,1)))</f>
        <v>Not due</v>
      </c>
      <c r="J27" s="31" t="n">
        <f aca="false">IF(OR(N(E27)=0,F27="Yes"),0,E27)</f>
        <v>470000</v>
      </c>
      <c r="K27" s="32" t="n">
        <f aca="false">IF(I27="",0,INDEX('Provision Matrix'!$E$6:$E$12,MATCH(I27,'Provision Matrix'!$A$6:$A$12,0)))</f>
        <v>0.00322528571428571</v>
      </c>
      <c r="L27" s="31" t="n">
        <f aca="false">J27*K27</f>
        <v>1515.88428571429</v>
      </c>
      <c r="M27" s="31" t="n">
        <f aca="false">IF(F27="Yes",N(E27)*N(G27),0)</f>
        <v>0</v>
      </c>
      <c r="N27" s="31" t="n">
        <f aca="false">L27+M27</f>
        <v>1515.88428571429</v>
      </c>
    </row>
    <row r="28" customFormat="false" ht="15" hidden="false" customHeight="false" outlineLevel="0" collapsed="false">
      <c r="A28" s="8" t="s">
        <v>109</v>
      </c>
      <c r="B28" s="8" t="s">
        <v>131</v>
      </c>
      <c r="C28" s="17" t="n">
        <v>46042</v>
      </c>
      <c r="D28" s="17" t="n">
        <v>46072</v>
      </c>
      <c r="E28" s="27" t="n">
        <v>190000</v>
      </c>
      <c r="F28" s="8" t="s">
        <v>104</v>
      </c>
      <c r="G28" s="22"/>
      <c r="H28" s="20" t="n">
        <f aca="false">IF(N(E28)=0,"",$C$5-D28)</f>
        <v>40</v>
      </c>
      <c r="I28" s="10" t="str">
        <f aca="false">IF(H28="","",INDEX(Inputs!$A$10:$A$16,MATCH(H28,Inputs!$B$10:$B$16,1)))</f>
        <v>31-60 days</v>
      </c>
      <c r="J28" s="31" t="n">
        <f aca="false">IF(OR(N(E28)=0,F28="Yes"),0,E28)</f>
        <v>190000</v>
      </c>
      <c r="K28" s="32" t="n">
        <f aca="false">IF(I28="",0,INDEX('Provision Matrix'!$E$6:$E$12,MATCH(I28,'Provision Matrix'!$A$6:$A$12,0)))</f>
        <v>0.0431566666666667</v>
      </c>
      <c r="L28" s="31" t="n">
        <f aca="false">J28*K28</f>
        <v>8199.76666666667</v>
      </c>
      <c r="M28" s="31" t="n">
        <f aca="false">IF(F28="Yes",N(E28)*N(G28),0)</f>
        <v>0</v>
      </c>
      <c r="N28" s="31" t="n">
        <f aca="false">L28+M28</f>
        <v>8199.76666666667</v>
      </c>
    </row>
    <row r="29" customFormat="false" ht="15" hidden="false" customHeight="false" outlineLevel="0" collapsed="false">
      <c r="A29" s="8"/>
      <c r="B29" s="8"/>
      <c r="C29" s="17"/>
      <c r="D29" s="17"/>
      <c r="E29" s="27"/>
      <c r="F29" s="8"/>
      <c r="G29" s="22"/>
      <c r="H29" s="20" t="str">
        <f aca="false">IF(N(E29)=0,"",$C$5-D29)</f>
        <v/>
      </c>
      <c r="I29" s="10" t="str">
        <f aca="false">IF(H29="","",INDEX(Inputs!$A$10:$A$16,MATCH(H29,Inputs!$B$10:$B$16,1)))</f>
        <v/>
      </c>
      <c r="J29" s="31" t="n">
        <f aca="false">IF(OR(N(E29)=0,F29="Yes"),0,E29)</f>
        <v>0</v>
      </c>
      <c r="K29" s="32" t="n">
        <f aca="false">IF(I29="",0,INDEX('Provision Matrix'!$E$6:$E$12,MATCH(I29,'Provision Matrix'!$A$6:$A$12,0)))</f>
        <v>0</v>
      </c>
      <c r="L29" s="31" t="n">
        <f aca="false">J29*K29</f>
        <v>0</v>
      </c>
      <c r="M29" s="31" t="n">
        <f aca="false">IF(F29="Yes",N(E29)*N(G29),0)</f>
        <v>0</v>
      </c>
      <c r="N29" s="31" t="n">
        <f aca="false">L29+M29</f>
        <v>0</v>
      </c>
    </row>
    <row r="30" customFormat="false" ht="15" hidden="false" customHeight="false" outlineLevel="0" collapsed="false">
      <c r="A30" s="8"/>
      <c r="B30" s="8"/>
      <c r="C30" s="17"/>
      <c r="D30" s="17"/>
      <c r="E30" s="27"/>
      <c r="F30" s="8"/>
      <c r="G30" s="22"/>
      <c r="H30" s="20" t="str">
        <f aca="false">IF(N(E30)=0,"",$C$5-D30)</f>
        <v/>
      </c>
      <c r="I30" s="10" t="str">
        <f aca="false">IF(H30="","",INDEX(Inputs!$A$10:$A$16,MATCH(H30,Inputs!$B$10:$B$16,1)))</f>
        <v/>
      </c>
      <c r="J30" s="31" t="n">
        <f aca="false">IF(OR(N(E30)=0,F30="Yes"),0,E30)</f>
        <v>0</v>
      </c>
      <c r="K30" s="32" t="n">
        <f aca="false">IF(I30="",0,INDEX('Provision Matrix'!$E$6:$E$12,MATCH(I30,'Provision Matrix'!$A$6:$A$12,0)))</f>
        <v>0</v>
      </c>
      <c r="L30" s="31" t="n">
        <f aca="false">J30*K30</f>
        <v>0</v>
      </c>
      <c r="M30" s="31" t="n">
        <f aca="false">IF(F30="Yes",N(E30)*N(G30),0)</f>
        <v>0</v>
      </c>
      <c r="N30" s="31" t="n">
        <f aca="false">L30+M30</f>
        <v>0</v>
      </c>
    </row>
    <row r="31" customFormat="false" ht="15" hidden="false" customHeight="false" outlineLevel="0" collapsed="false">
      <c r="A31" s="8"/>
      <c r="B31" s="8"/>
      <c r="C31" s="17"/>
      <c r="D31" s="17"/>
      <c r="E31" s="27"/>
      <c r="F31" s="8"/>
      <c r="G31" s="22"/>
      <c r="H31" s="20" t="str">
        <f aca="false">IF(N(E31)=0,"",$C$5-D31)</f>
        <v/>
      </c>
      <c r="I31" s="10" t="str">
        <f aca="false">IF(H31="","",INDEX(Inputs!$A$10:$A$16,MATCH(H31,Inputs!$B$10:$B$16,1)))</f>
        <v/>
      </c>
      <c r="J31" s="31" t="n">
        <f aca="false">IF(OR(N(E31)=0,F31="Yes"),0,E31)</f>
        <v>0</v>
      </c>
      <c r="K31" s="32" t="n">
        <f aca="false">IF(I31="",0,INDEX('Provision Matrix'!$E$6:$E$12,MATCH(I31,'Provision Matrix'!$A$6:$A$12,0)))</f>
        <v>0</v>
      </c>
      <c r="L31" s="31" t="n">
        <f aca="false">J31*K31</f>
        <v>0</v>
      </c>
      <c r="M31" s="31" t="n">
        <f aca="false">IF(F31="Yes",N(E31)*N(G31),0)</f>
        <v>0</v>
      </c>
      <c r="N31" s="31" t="n">
        <f aca="false">L31+M31</f>
        <v>0</v>
      </c>
    </row>
    <row r="32" customFormat="false" ht="15" hidden="false" customHeight="false" outlineLevel="0" collapsed="false">
      <c r="A32" s="8"/>
      <c r="B32" s="8"/>
      <c r="C32" s="17"/>
      <c r="D32" s="17"/>
      <c r="E32" s="27"/>
      <c r="F32" s="8"/>
      <c r="G32" s="22"/>
      <c r="H32" s="20" t="str">
        <f aca="false">IF(N(E32)=0,"",$C$5-D32)</f>
        <v/>
      </c>
      <c r="I32" s="10" t="str">
        <f aca="false">IF(H32="","",INDEX(Inputs!$A$10:$A$16,MATCH(H32,Inputs!$B$10:$B$16,1)))</f>
        <v/>
      </c>
      <c r="J32" s="31" t="n">
        <f aca="false">IF(OR(N(E32)=0,F32="Yes"),0,E32)</f>
        <v>0</v>
      </c>
      <c r="K32" s="32" t="n">
        <f aca="false">IF(I32="",0,INDEX('Provision Matrix'!$E$6:$E$12,MATCH(I32,'Provision Matrix'!$A$6:$A$12,0)))</f>
        <v>0</v>
      </c>
      <c r="L32" s="31" t="n">
        <f aca="false">J32*K32</f>
        <v>0</v>
      </c>
      <c r="M32" s="31" t="n">
        <f aca="false">IF(F32="Yes",N(E32)*N(G32),0)</f>
        <v>0</v>
      </c>
      <c r="N32" s="31" t="n">
        <f aca="false">L32+M32</f>
        <v>0</v>
      </c>
    </row>
    <row r="33" customFormat="false" ht="15" hidden="false" customHeight="false" outlineLevel="0" collapsed="false">
      <c r="A33" s="8"/>
      <c r="B33" s="8"/>
      <c r="C33" s="17"/>
      <c r="D33" s="17"/>
      <c r="E33" s="27"/>
      <c r="F33" s="8"/>
      <c r="G33" s="22"/>
      <c r="H33" s="20" t="str">
        <f aca="false">IF(N(E33)=0,"",$C$5-D33)</f>
        <v/>
      </c>
      <c r="I33" s="10" t="str">
        <f aca="false">IF(H33="","",INDEX(Inputs!$A$10:$A$16,MATCH(H33,Inputs!$B$10:$B$16,1)))</f>
        <v/>
      </c>
      <c r="J33" s="31" t="n">
        <f aca="false">IF(OR(N(E33)=0,F33="Yes"),0,E33)</f>
        <v>0</v>
      </c>
      <c r="K33" s="32" t="n">
        <f aca="false">IF(I33="",0,INDEX('Provision Matrix'!$E$6:$E$12,MATCH(I33,'Provision Matrix'!$A$6:$A$12,0)))</f>
        <v>0</v>
      </c>
      <c r="L33" s="31" t="n">
        <f aca="false">J33*K33</f>
        <v>0</v>
      </c>
      <c r="M33" s="31" t="n">
        <f aca="false">IF(F33="Yes",N(E33)*N(G33),0)</f>
        <v>0</v>
      </c>
      <c r="N33" s="31" t="n">
        <f aca="false">L33+M33</f>
        <v>0</v>
      </c>
    </row>
    <row r="34" customFormat="false" ht="15" hidden="false" customHeight="false" outlineLevel="0" collapsed="false">
      <c r="A34" s="8"/>
      <c r="B34" s="8"/>
      <c r="C34" s="17"/>
      <c r="D34" s="17"/>
      <c r="E34" s="27"/>
      <c r="F34" s="8"/>
      <c r="G34" s="22"/>
      <c r="H34" s="20" t="str">
        <f aca="false">IF(N(E34)=0,"",$C$5-D34)</f>
        <v/>
      </c>
      <c r="I34" s="10" t="str">
        <f aca="false">IF(H34="","",INDEX(Inputs!$A$10:$A$16,MATCH(H34,Inputs!$B$10:$B$16,1)))</f>
        <v/>
      </c>
      <c r="J34" s="31" t="n">
        <f aca="false">IF(OR(N(E34)=0,F34="Yes"),0,E34)</f>
        <v>0</v>
      </c>
      <c r="K34" s="32" t="n">
        <f aca="false">IF(I34="",0,INDEX('Provision Matrix'!$E$6:$E$12,MATCH(I34,'Provision Matrix'!$A$6:$A$12,0)))</f>
        <v>0</v>
      </c>
      <c r="L34" s="31" t="n">
        <f aca="false">J34*K34</f>
        <v>0</v>
      </c>
      <c r="M34" s="31" t="n">
        <f aca="false">IF(F34="Yes",N(E34)*N(G34),0)</f>
        <v>0</v>
      </c>
      <c r="N34" s="31" t="n">
        <f aca="false">L34+M34</f>
        <v>0</v>
      </c>
    </row>
    <row r="35" customFormat="false" ht="15" hidden="false" customHeight="false" outlineLevel="0" collapsed="false">
      <c r="A35" s="8"/>
      <c r="B35" s="8"/>
      <c r="C35" s="17"/>
      <c r="D35" s="17"/>
      <c r="E35" s="27"/>
      <c r="F35" s="8"/>
      <c r="G35" s="22"/>
      <c r="H35" s="20" t="str">
        <f aca="false">IF(N(E35)=0,"",$C$5-D35)</f>
        <v/>
      </c>
      <c r="I35" s="10" t="str">
        <f aca="false">IF(H35="","",INDEX(Inputs!$A$10:$A$16,MATCH(H35,Inputs!$B$10:$B$16,1)))</f>
        <v/>
      </c>
      <c r="J35" s="31" t="n">
        <f aca="false">IF(OR(N(E35)=0,F35="Yes"),0,E35)</f>
        <v>0</v>
      </c>
      <c r="K35" s="32" t="n">
        <f aca="false">IF(I35="",0,INDEX('Provision Matrix'!$E$6:$E$12,MATCH(I35,'Provision Matrix'!$A$6:$A$12,0)))</f>
        <v>0</v>
      </c>
      <c r="L35" s="31" t="n">
        <f aca="false">J35*K35</f>
        <v>0</v>
      </c>
      <c r="M35" s="31" t="n">
        <f aca="false">IF(F35="Yes",N(E35)*N(G35),0)</f>
        <v>0</v>
      </c>
      <c r="N35" s="31" t="n">
        <f aca="false">L35+M35</f>
        <v>0</v>
      </c>
    </row>
    <row r="36" customFormat="false" ht="15" hidden="false" customHeight="false" outlineLevel="0" collapsed="false">
      <c r="A36" s="8"/>
      <c r="B36" s="8"/>
      <c r="C36" s="17"/>
      <c r="D36" s="17"/>
      <c r="E36" s="27"/>
      <c r="F36" s="8"/>
      <c r="G36" s="22"/>
      <c r="H36" s="20" t="str">
        <f aca="false">IF(N(E36)=0,"",$C$5-D36)</f>
        <v/>
      </c>
      <c r="I36" s="10" t="str">
        <f aca="false">IF(H36="","",INDEX(Inputs!$A$10:$A$16,MATCH(H36,Inputs!$B$10:$B$16,1)))</f>
        <v/>
      </c>
      <c r="J36" s="31" t="n">
        <f aca="false">IF(OR(N(E36)=0,F36="Yes"),0,E36)</f>
        <v>0</v>
      </c>
      <c r="K36" s="32" t="n">
        <f aca="false">IF(I36="",0,INDEX('Provision Matrix'!$E$6:$E$12,MATCH(I36,'Provision Matrix'!$A$6:$A$12,0)))</f>
        <v>0</v>
      </c>
      <c r="L36" s="31" t="n">
        <f aca="false">J36*K36</f>
        <v>0</v>
      </c>
      <c r="M36" s="31" t="n">
        <f aca="false">IF(F36="Yes",N(E36)*N(G36),0)</f>
        <v>0</v>
      </c>
      <c r="N36" s="31" t="n">
        <f aca="false">L36+M36</f>
        <v>0</v>
      </c>
    </row>
    <row r="37" customFormat="false" ht="15" hidden="false" customHeight="false" outlineLevel="0" collapsed="false">
      <c r="A37" s="8"/>
      <c r="B37" s="8"/>
      <c r="C37" s="17"/>
      <c r="D37" s="17"/>
      <c r="E37" s="27"/>
      <c r="F37" s="8"/>
      <c r="G37" s="22"/>
      <c r="H37" s="20" t="str">
        <f aca="false">IF(N(E37)=0,"",$C$5-D37)</f>
        <v/>
      </c>
      <c r="I37" s="10" t="str">
        <f aca="false">IF(H37="","",INDEX(Inputs!$A$10:$A$16,MATCH(H37,Inputs!$B$10:$B$16,1)))</f>
        <v/>
      </c>
      <c r="J37" s="31" t="n">
        <f aca="false">IF(OR(N(E37)=0,F37="Yes"),0,E37)</f>
        <v>0</v>
      </c>
      <c r="K37" s="32" t="n">
        <f aca="false">IF(I37="",0,INDEX('Provision Matrix'!$E$6:$E$12,MATCH(I37,'Provision Matrix'!$A$6:$A$12,0)))</f>
        <v>0</v>
      </c>
      <c r="L37" s="31" t="n">
        <f aca="false">J37*K37</f>
        <v>0</v>
      </c>
      <c r="M37" s="31" t="n">
        <f aca="false">IF(F37="Yes",N(E37)*N(G37),0)</f>
        <v>0</v>
      </c>
      <c r="N37" s="31" t="n">
        <f aca="false">L37+M37</f>
        <v>0</v>
      </c>
    </row>
    <row r="38" customFormat="false" ht="15" hidden="false" customHeight="false" outlineLevel="0" collapsed="false">
      <c r="A38" s="8"/>
      <c r="B38" s="8"/>
      <c r="C38" s="17"/>
      <c r="D38" s="17"/>
      <c r="E38" s="27"/>
      <c r="F38" s="8"/>
      <c r="G38" s="22"/>
      <c r="H38" s="20" t="str">
        <f aca="false">IF(N(E38)=0,"",$C$5-D38)</f>
        <v/>
      </c>
      <c r="I38" s="10" t="str">
        <f aca="false">IF(H38="","",INDEX(Inputs!$A$10:$A$16,MATCH(H38,Inputs!$B$10:$B$16,1)))</f>
        <v/>
      </c>
      <c r="J38" s="31" t="n">
        <f aca="false">IF(OR(N(E38)=0,F38="Yes"),0,E38)</f>
        <v>0</v>
      </c>
      <c r="K38" s="32" t="n">
        <f aca="false">IF(I38="",0,INDEX('Provision Matrix'!$E$6:$E$12,MATCH(I38,'Provision Matrix'!$A$6:$A$12,0)))</f>
        <v>0</v>
      </c>
      <c r="L38" s="31" t="n">
        <f aca="false">J38*K38</f>
        <v>0</v>
      </c>
      <c r="M38" s="31" t="n">
        <f aca="false">IF(F38="Yes",N(E38)*N(G38),0)</f>
        <v>0</v>
      </c>
      <c r="N38" s="31" t="n">
        <f aca="false">L38+M38</f>
        <v>0</v>
      </c>
    </row>
    <row r="39" customFormat="false" ht="15" hidden="false" customHeight="false" outlineLevel="0" collapsed="false">
      <c r="A39" s="8"/>
      <c r="B39" s="8"/>
      <c r="C39" s="17"/>
      <c r="D39" s="17"/>
      <c r="E39" s="27"/>
      <c r="F39" s="8"/>
      <c r="G39" s="22"/>
      <c r="H39" s="20" t="str">
        <f aca="false">IF(N(E39)=0,"",$C$5-D39)</f>
        <v/>
      </c>
      <c r="I39" s="10" t="str">
        <f aca="false">IF(H39="","",INDEX(Inputs!$A$10:$A$16,MATCH(H39,Inputs!$B$10:$B$16,1)))</f>
        <v/>
      </c>
      <c r="J39" s="31" t="n">
        <f aca="false">IF(OR(N(E39)=0,F39="Yes"),0,E39)</f>
        <v>0</v>
      </c>
      <c r="K39" s="32" t="n">
        <f aca="false">IF(I39="",0,INDEX('Provision Matrix'!$E$6:$E$12,MATCH(I39,'Provision Matrix'!$A$6:$A$12,0)))</f>
        <v>0</v>
      </c>
      <c r="L39" s="31" t="n">
        <f aca="false">J39*K39</f>
        <v>0</v>
      </c>
      <c r="M39" s="31" t="n">
        <f aca="false">IF(F39="Yes",N(E39)*N(G39),0)</f>
        <v>0</v>
      </c>
      <c r="N39" s="31" t="n">
        <f aca="false">L39+M39</f>
        <v>0</v>
      </c>
    </row>
    <row r="40" customFormat="false" ht="15" hidden="false" customHeight="false" outlineLevel="0" collapsed="false">
      <c r="A40" s="8"/>
      <c r="B40" s="8"/>
      <c r="C40" s="17"/>
      <c r="D40" s="17"/>
      <c r="E40" s="27"/>
      <c r="F40" s="8"/>
      <c r="G40" s="22"/>
      <c r="H40" s="20" t="str">
        <f aca="false">IF(N(E40)=0,"",$C$5-D40)</f>
        <v/>
      </c>
      <c r="I40" s="10" t="str">
        <f aca="false">IF(H40="","",INDEX(Inputs!$A$10:$A$16,MATCH(H40,Inputs!$B$10:$B$16,1)))</f>
        <v/>
      </c>
      <c r="J40" s="31" t="n">
        <f aca="false">IF(OR(N(E40)=0,F40="Yes"),0,E40)</f>
        <v>0</v>
      </c>
      <c r="K40" s="32" t="n">
        <f aca="false">IF(I40="",0,INDEX('Provision Matrix'!$E$6:$E$12,MATCH(I40,'Provision Matrix'!$A$6:$A$12,0)))</f>
        <v>0</v>
      </c>
      <c r="L40" s="31" t="n">
        <f aca="false">J40*K40</f>
        <v>0</v>
      </c>
      <c r="M40" s="31" t="n">
        <f aca="false">IF(F40="Yes",N(E40)*N(G40),0)</f>
        <v>0</v>
      </c>
      <c r="N40" s="31" t="n">
        <f aca="false">L40+M40</f>
        <v>0</v>
      </c>
    </row>
    <row r="41" customFormat="false" ht="15" hidden="false" customHeight="false" outlineLevel="0" collapsed="false">
      <c r="A41" s="8"/>
      <c r="B41" s="8"/>
      <c r="C41" s="17"/>
      <c r="D41" s="17"/>
      <c r="E41" s="27"/>
      <c r="F41" s="8"/>
      <c r="G41" s="22"/>
      <c r="H41" s="20" t="str">
        <f aca="false">IF(N(E41)=0,"",$C$5-D41)</f>
        <v/>
      </c>
      <c r="I41" s="10" t="str">
        <f aca="false">IF(H41="","",INDEX(Inputs!$A$10:$A$16,MATCH(H41,Inputs!$B$10:$B$16,1)))</f>
        <v/>
      </c>
      <c r="J41" s="31" t="n">
        <f aca="false">IF(OR(N(E41)=0,F41="Yes"),0,E41)</f>
        <v>0</v>
      </c>
      <c r="K41" s="32" t="n">
        <f aca="false">IF(I41="",0,INDEX('Provision Matrix'!$E$6:$E$12,MATCH(I41,'Provision Matrix'!$A$6:$A$12,0)))</f>
        <v>0</v>
      </c>
      <c r="L41" s="31" t="n">
        <f aca="false">J41*K41</f>
        <v>0</v>
      </c>
      <c r="M41" s="31" t="n">
        <f aca="false">IF(F41="Yes",N(E41)*N(G41),0)</f>
        <v>0</v>
      </c>
      <c r="N41" s="31" t="n">
        <f aca="false">L41+M41</f>
        <v>0</v>
      </c>
    </row>
    <row r="42" customFormat="false" ht="15" hidden="false" customHeight="false" outlineLevel="0" collapsed="false">
      <c r="A42" s="8"/>
      <c r="B42" s="8"/>
      <c r="C42" s="17"/>
      <c r="D42" s="17"/>
      <c r="E42" s="27"/>
      <c r="F42" s="8"/>
      <c r="G42" s="22"/>
      <c r="H42" s="20" t="str">
        <f aca="false">IF(N(E42)=0,"",$C$5-D42)</f>
        <v/>
      </c>
      <c r="I42" s="10" t="str">
        <f aca="false">IF(H42="","",INDEX(Inputs!$A$10:$A$16,MATCH(H42,Inputs!$B$10:$B$16,1)))</f>
        <v/>
      </c>
      <c r="J42" s="31" t="n">
        <f aca="false">IF(OR(N(E42)=0,F42="Yes"),0,E42)</f>
        <v>0</v>
      </c>
      <c r="K42" s="32" t="n">
        <f aca="false">IF(I42="",0,INDEX('Provision Matrix'!$E$6:$E$12,MATCH(I42,'Provision Matrix'!$A$6:$A$12,0)))</f>
        <v>0</v>
      </c>
      <c r="L42" s="31" t="n">
        <f aca="false">J42*K42</f>
        <v>0</v>
      </c>
      <c r="M42" s="31" t="n">
        <f aca="false">IF(F42="Yes",N(E42)*N(G42),0)</f>
        <v>0</v>
      </c>
      <c r="N42" s="31" t="n">
        <f aca="false">L42+M42</f>
        <v>0</v>
      </c>
    </row>
    <row r="43" customFormat="false" ht="15" hidden="false" customHeight="false" outlineLevel="0" collapsed="false">
      <c r="A43" s="8"/>
      <c r="B43" s="8"/>
      <c r="C43" s="17"/>
      <c r="D43" s="17"/>
      <c r="E43" s="27"/>
      <c r="F43" s="8"/>
      <c r="G43" s="22"/>
      <c r="H43" s="20" t="str">
        <f aca="false">IF(N(E43)=0,"",$C$5-D43)</f>
        <v/>
      </c>
      <c r="I43" s="10" t="str">
        <f aca="false">IF(H43="","",INDEX(Inputs!$A$10:$A$16,MATCH(H43,Inputs!$B$10:$B$16,1)))</f>
        <v/>
      </c>
      <c r="J43" s="31" t="n">
        <f aca="false">IF(OR(N(E43)=0,F43="Yes"),0,E43)</f>
        <v>0</v>
      </c>
      <c r="K43" s="32" t="n">
        <f aca="false">IF(I43="",0,INDEX('Provision Matrix'!$E$6:$E$12,MATCH(I43,'Provision Matrix'!$A$6:$A$12,0)))</f>
        <v>0</v>
      </c>
      <c r="L43" s="31" t="n">
        <f aca="false">J43*K43</f>
        <v>0</v>
      </c>
      <c r="M43" s="31" t="n">
        <f aca="false">IF(F43="Yes",N(E43)*N(G43),0)</f>
        <v>0</v>
      </c>
      <c r="N43" s="31" t="n">
        <f aca="false">L43+M43</f>
        <v>0</v>
      </c>
    </row>
    <row r="44" customFormat="false" ht="15" hidden="false" customHeight="false" outlineLevel="0" collapsed="false">
      <c r="A44" s="8"/>
      <c r="B44" s="8"/>
      <c r="C44" s="17"/>
      <c r="D44" s="17"/>
      <c r="E44" s="27"/>
      <c r="F44" s="8"/>
      <c r="G44" s="22"/>
      <c r="H44" s="20" t="str">
        <f aca="false">IF(N(E44)=0,"",$C$5-D44)</f>
        <v/>
      </c>
      <c r="I44" s="10" t="str">
        <f aca="false">IF(H44="","",INDEX(Inputs!$A$10:$A$16,MATCH(H44,Inputs!$B$10:$B$16,1)))</f>
        <v/>
      </c>
      <c r="J44" s="31" t="n">
        <f aca="false">IF(OR(N(E44)=0,F44="Yes"),0,E44)</f>
        <v>0</v>
      </c>
      <c r="K44" s="32" t="n">
        <f aca="false">IF(I44="",0,INDEX('Provision Matrix'!$E$6:$E$12,MATCH(I44,'Provision Matrix'!$A$6:$A$12,0)))</f>
        <v>0</v>
      </c>
      <c r="L44" s="31" t="n">
        <f aca="false">J44*K44</f>
        <v>0</v>
      </c>
      <c r="M44" s="31" t="n">
        <f aca="false">IF(F44="Yes",N(E44)*N(G44),0)</f>
        <v>0</v>
      </c>
      <c r="N44" s="31" t="n">
        <f aca="false">L44+M44</f>
        <v>0</v>
      </c>
    </row>
    <row r="45" customFormat="false" ht="15" hidden="false" customHeight="false" outlineLevel="0" collapsed="false">
      <c r="A45" s="8"/>
      <c r="B45" s="8"/>
      <c r="C45" s="17"/>
      <c r="D45" s="17"/>
      <c r="E45" s="27"/>
      <c r="F45" s="8"/>
      <c r="G45" s="22"/>
      <c r="H45" s="20" t="str">
        <f aca="false">IF(N(E45)=0,"",$C$5-D45)</f>
        <v/>
      </c>
      <c r="I45" s="10" t="str">
        <f aca="false">IF(H45="","",INDEX(Inputs!$A$10:$A$16,MATCH(H45,Inputs!$B$10:$B$16,1)))</f>
        <v/>
      </c>
      <c r="J45" s="31" t="n">
        <f aca="false">IF(OR(N(E45)=0,F45="Yes"),0,E45)</f>
        <v>0</v>
      </c>
      <c r="K45" s="32" t="n">
        <f aca="false">IF(I45="",0,INDEX('Provision Matrix'!$E$6:$E$12,MATCH(I45,'Provision Matrix'!$A$6:$A$12,0)))</f>
        <v>0</v>
      </c>
      <c r="L45" s="31" t="n">
        <f aca="false">J45*K45</f>
        <v>0</v>
      </c>
      <c r="M45" s="31" t="n">
        <f aca="false">IF(F45="Yes",N(E45)*N(G45),0)</f>
        <v>0</v>
      </c>
      <c r="N45" s="31" t="n">
        <f aca="false">L45+M45</f>
        <v>0</v>
      </c>
    </row>
    <row r="46" customFormat="false" ht="15" hidden="false" customHeight="false" outlineLevel="0" collapsed="false">
      <c r="A46" s="8"/>
      <c r="B46" s="8"/>
      <c r="C46" s="17"/>
      <c r="D46" s="17"/>
      <c r="E46" s="27"/>
      <c r="F46" s="8"/>
      <c r="G46" s="22"/>
      <c r="H46" s="20" t="str">
        <f aca="false">IF(N(E46)=0,"",$C$5-D46)</f>
        <v/>
      </c>
      <c r="I46" s="10" t="str">
        <f aca="false">IF(H46="","",INDEX(Inputs!$A$10:$A$16,MATCH(H46,Inputs!$B$10:$B$16,1)))</f>
        <v/>
      </c>
      <c r="J46" s="31" t="n">
        <f aca="false">IF(OR(N(E46)=0,F46="Yes"),0,E46)</f>
        <v>0</v>
      </c>
      <c r="K46" s="32" t="n">
        <f aca="false">IF(I46="",0,INDEX('Provision Matrix'!$E$6:$E$12,MATCH(I46,'Provision Matrix'!$A$6:$A$12,0)))</f>
        <v>0</v>
      </c>
      <c r="L46" s="31" t="n">
        <f aca="false">J46*K46</f>
        <v>0</v>
      </c>
      <c r="M46" s="31" t="n">
        <f aca="false">IF(F46="Yes",N(E46)*N(G46),0)</f>
        <v>0</v>
      </c>
      <c r="N46" s="31" t="n">
        <f aca="false">L46+M46</f>
        <v>0</v>
      </c>
    </row>
    <row r="47" customFormat="false" ht="15" hidden="false" customHeight="false" outlineLevel="0" collapsed="false">
      <c r="A47" s="8"/>
      <c r="B47" s="8"/>
      <c r="C47" s="17"/>
      <c r="D47" s="17"/>
      <c r="E47" s="27"/>
      <c r="F47" s="8"/>
      <c r="G47" s="22"/>
      <c r="H47" s="20" t="str">
        <f aca="false">IF(N(E47)=0,"",$C$5-D47)</f>
        <v/>
      </c>
      <c r="I47" s="10" t="str">
        <f aca="false">IF(H47="","",INDEX(Inputs!$A$10:$A$16,MATCH(H47,Inputs!$B$10:$B$16,1)))</f>
        <v/>
      </c>
      <c r="J47" s="31" t="n">
        <f aca="false">IF(OR(N(E47)=0,F47="Yes"),0,E47)</f>
        <v>0</v>
      </c>
      <c r="K47" s="32" t="n">
        <f aca="false">IF(I47="",0,INDEX('Provision Matrix'!$E$6:$E$12,MATCH(I47,'Provision Matrix'!$A$6:$A$12,0)))</f>
        <v>0</v>
      </c>
      <c r="L47" s="31" t="n">
        <f aca="false">J47*K47</f>
        <v>0</v>
      </c>
      <c r="M47" s="31" t="n">
        <f aca="false">IF(F47="Yes",N(E47)*N(G47),0)</f>
        <v>0</v>
      </c>
      <c r="N47" s="31" t="n">
        <f aca="false">L47+M47</f>
        <v>0</v>
      </c>
    </row>
    <row r="48" customFormat="false" ht="15" hidden="false" customHeight="false" outlineLevel="0" collapsed="false">
      <c r="A48" s="8"/>
      <c r="B48" s="8"/>
      <c r="C48" s="17"/>
      <c r="D48" s="17"/>
      <c r="E48" s="27"/>
      <c r="F48" s="8"/>
      <c r="G48" s="22"/>
      <c r="H48" s="20" t="str">
        <f aca="false">IF(N(E48)=0,"",$C$5-D48)</f>
        <v/>
      </c>
      <c r="I48" s="10" t="str">
        <f aca="false">IF(H48="","",INDEX(Inputs!$A$10:$A$16,MATCH(H48,Inputs!$B$10:$B$16,1)))</f>
        <v/>
      </c>
      <c r="J48" s="31" t="n">
        <f aca="false">IF(OR(N(E48)=0,F48="Yes"),0,E48)</f>
        <v>0</v>
      </c>
      <c r="K48" s="32" t="n">
        <f aca="false">IF(I48="",0,INDEX('Provision Matrix'!$E$6:$E$12,MATCH(I48,'Provision Matrix'!$A$6:$A$12,0)))</f>
        <v>0</v>
      </c>
      <c r="L48" s="31" t="n">
        <f aca="false">J48*K48</f>
        <v>0</v>
      </c>
      <c r="M48" s="31" t="n">
        <f aca="false">IF(F48="Yes",N(E48)*N(G48),0)</f>
        <v>0</v>
      </c>
      <c r="N48" s="31" t="n">
        <f aca="false">L48+M48</f>
        <v>0</v>
      </c>
    </row>
    <row r="49" customFormat="false" ht="15" hidden="false" customHeight="false" outlineLevel="0" collapsed="false">
      <c r="A49" s="8"/>
      <c r="B49" s="8"/>
      <c r="C49" s="17"/>
      <c r="D49" s="17"/>
      <c r="E49" s="27"/>
      <c r="F49" s="8"/>
      <c r="G49" s="22"/>
      <c r="H49" s="20" t="str">
        <f aca="false">IF(N(E49)=0,"",$C$5-D49)</f>
        <v/>
      </c>
      <c r="I49" s="10" t="str">
        <f aca="false">IF(H49="","",INDEX(Inputs!$A$10:$A$16,MATCH(H49,Inputs!$B$10:$B$16,1)))</f>
        <v/>
      </c>
      <c r="J49" s="31" t="n">
        <f aca="false">IF(OR(N(E49)=0,F49="Yes"),0,E49)</f>
        <v>0</v>
      </c>
      <c r="K49" s="32" t="n">
        <f aca="false">IF(I49="",0,INDEX('Provision Matrix'!$E$6:$E$12,MATCH(I49,'Provision Matrix'!$A$6:$A$12,0)))</f>
        <v>0</v>
      </c>
      <c r="L49" s="31" t="n">
        <f aca="false">J49*K49</f>
        <v>0</v>
      </c>
      <c r="M49" s="31" t="n">
        <f aca="false">IF(F49="Yes",N(E49)*N(G49),0)</f>
        <v>0</v>
      </c>
      <c r="N49" s="31" t="n">
        <f aca="false">L49+M49</f>
        <v>0</v>
      </c>
    </row>
    <row r="50" customFormat="false" ht="15" hidden="false" customHeight="false" outlineLevel="0" collapsed="false">
      <c r="A50" s="8"/>
      <c r="B50" s="8"/>
      <c r="C50" s="17"/>
      <c r="D50" s="17"/>
      <c r="E50" s="27"/>
      <c r="F50" s="8"/>
      <c r="G50" s="22"/>
      <c r="H50" s="20" t="str">
        <f aca="false">IF(N(E50)=0,"",$C$5-D50)</f>
        <v/>
      </c>
      <c r="I50" s="10" t="str">
        <f aca="false">IF(H50="","",INDEX(Inputs!$A$10:$A$16,MATCH(H50,Inputs!$B$10:$B$16,1)))</f>
        <v/>
      </c>
      <c r="J50" s="31" t="n">
        <f aca="false">IF(OR(N(E50)=0,F50="Yes"),0,E50)</f>
        <v>0</v>
      </c>
      <c r="K50" s="32" t="n">
        <f aca="false">IF(I50="",0,INDEX('Provision Matrix'!$E$6:$E$12,MATCH(I50,'Provision Matrix'!$A$6:$A$12,0)))</f>
        <v>0</v>
      </c>
      <c r="L50" s="31" t="n">
        <f aca="false">J50*K50</f>
        <v>0</v>
      </c>
      <c r="M50" s="31" t="n">
        <f aca="false">IF(F50="Yes",N(E50)*N(G50),0)</f>
        <v>0</v>
      </c>
      <c r="N50" s="31" t="n">
        <f aca="false">L50+M50</f>
        <v>0</v>
      </c>
    </row>
    <row r="51" customFormat="false" ht="15" hidden="false" customHeight="false" outlineLevel="0" collapsed="false">
      <c r="A51" s="8"/>
      <c r="B51" s="8"/>
      <c r="C51" s="17"/>
      <c r="D51" s="17"/>
      <c r="E51" s="27"/>
      <c r="F51" s="8"/>
      <c r="G51" s="22"/>
      <c r="H51" s="20" t="str">
        <f aca="false">IF(N(E51)=0,"",$C$5-D51)</f>
        <v/>
      </c>
      <c r="I51" s="10" t="str">
        <f aca="false">IF(H51="","",INDEX(Inputs!$A$10:$A$16,MATCH(H51,Inputs!$B$10:$B$16,1)))</f>
        <v/>
      </c>
      <c r="J51" s="31" t="n">
        <f aca="false">IF(OR(N(E51)=0,F51="Yes"),0,E51)</f>
        <v>0</v>
      </c>
      <c r="K51" s="32" t="n">
        <f aca="false">IF(I51="",0,INDEX('Provision Matrix'!$E$6:$E$12,MATCH(I51,'Provision Matrix'!$A$6:$A$12,0)))</f>
        <v>0</v>
      </c>
      <c r="L51" s="31" t="n">
        <f aca="false">J51*K51</f>
        <v>0</v>
      </c>
      <c r="M51" s="31" t="n">
        <f aca="false">IF(F51="Yes",N(E51)*N(G51),0)</f>
        <v>0</v>
      </c>
      <c r="N51" s="31" t="n">
        <f aca="false">L51+M51</f>
        <v>0</v>
      </c>
    </row>
    <row r="52" customFormat="false" ht="15" hidden="false" customHeight="false" outlineLevel="0" collapsed="false">
      <c r="A52" s="8"/>
      <c r="B52" s="8"/>
      <c r="C52" s="17"/>
      <c r="D52" s="17"/>
      <c r="E52" s="27"/>
      <c r="F52" s="8"/>
      <c r="G52" s="22"/>
      <c r="H52" s="20" t="str">
        <f aca="false">IF(N(E52)=0,"",$C$5-D52)</f>
        <v/>
      </c>
      <c r="I52" s="10" t="str">
        <f aca="false">IF(H52="","",INDEX(Inputs!$A$10:$A$16,MATCH(H52,Inputs!$B$10:$B$16,1)))</f>
        <v/>
      </c>
      <c r="J52" s="31" t="n">
        <f aca="false">IF(OR(N(E52)=0,F52="Yes"),0,E52)</f>
        <v>0</v>
      </c>
      <c r="K52" s="32" t="n">
        <f aca="false">IF(I52="",0,INDEX('Provision Matrix'!$E$6:$E$12,MATCH(I52,'Provision Matrix'!$A$6:$A$12,0)))</f>
        <v>0</v>
      </c>
      <c r="L52" s="31" t="n">
        <f aca="false">J52*K52</f>
        <v>0</v>
      </c>
      <c r="M52" s="31" t="n">
        <f aca="false">IF(F52="Yes",N(E52)*N(G52),0)</f>
        <v>0</v>
      </c>
      <c r="N52" s="31" t="n">
        <f aca="false">L52+M52</f>
        <v>0</v>
      </c>
    </row>
    <row r="53" customFormat="false" ht="15" hidden="false" customHeight="false" outlineLevel="0" collapsed="false">
      <c r="A53" s="8"/>
      <c r="B53" s="8"/>
      <c r="C53" s="17"/>
      <c r="D53" s="17"/>
      <c r="E53" s="27"/>
      <c r="F53" s="8"/>
      <c r="G53" s="22"/>
      <c r="H53" s="20" t="str">
        <f aca="false">IF(N(E53)=0,"",$C$5-D53)</f>
        <v/>
      </c>
      <c r="I53" s="10" t="str">
        <f aca="false">IF(H53="","",INDEX(Inputs!$A$10:$A$16,MATCH(H53,Inputs!$B$10:$B$16,1)))</f>
        <v/>
      </c>
      <c r="J53" s="31" t="n">
        <f aca="false">IF(OR(N(E53)=0,F53="Yes"),0,E53)</f>
        <v>0</v>
      </c>
      <c r="K53" s="32" t="n">
        <f aca="false">IF(I53="",0,INDEX('Provision Matrix'!$E$6:$E$12,MATCH(I53,'Provision Matrix'!$A$6:$A$12,0)))</f>
        <v>0</v>
      </c>
      <c r="L53" s="31" t="n">
        <f aca="false">J53*K53</f>
        <v>0</v>
      </c>
      <c r="M53" s="31" t="n">
        <f aca="false">IF(F53="Yes",N(E53)*N(G53),0)</f>
        <v>0</v>
      </c>
      <c r="N53" s="31" t="n">
        <f aca="false">L53+M53</f>
        <v>0</v>
      </c>
    </row>
    <row r="54" customFormat="false" ht="15" hidden="false" customHeight="false" outlineLevel="0" collapsed="false">
      <c r="A54" s="8"/>
      <c r="B54" s="8"/>
      <c r="C54" s="17"/>
      <c r="D54" s="17"/>
      <c r="E54" s="27"/>
      <c r="F54" s="8"/>
      <c r="G54" s="22"/>
      <c r="H54" s="20" t="str">
        <f aca="false">IF(N(E54)=0,"",$C$5-D54)</f>
        <v/>
      </c>
      <c r="I54" s="10" t="str">
        <f aca="false">IF(H54="","",INDEX(Inputs!$A$10:$A$16,MATCH(H54,Inputs!$B$10:$B$16,1)))</f>
        <v/>
      </c>
      <c r="J54" s="31" t="n">
        <f aca="false">IF(OR(N(E54)=0,F54="Yes"),0,E54)</f>
        <v>0</v>
      </c>
      <c r="K54" s="32" t="n">
        <f aca="false">IF(I54="",0,INDEX('Provision Matrix'!$E$6:$E$12,MATCH(I54,'Provision Matrix'!$A$6:$A$12,0)))</f>
        <v>0</v>
      </c>
      <c r="L54" s="31" t="n">
        <f aca="false">J54*K54</f>
        <v>0</v>
      </c>
      <c r="M54" s="31" t="n">
        <f aca="false">IF(F54="Yes",N(E54)*N(G54),0)</f>
        <v>0</v>
      </c>
      <c r="N54" s="31" t="n">
        <f aca="false">L54+M54</f>
        <v>0</v>
      </c>
    </row>
    <row r="55" customFormat="false" ht="15" hidden="false" customHeight="false" outlineLevel="0" collapsed="false">
      <c r="A55" s="8"/>
      <c r="B55" s="8"/>
      <c r="C55" s="17"/>
      <c r="D55" s="17"/>
      <c r="E55" s="27"/>
      <c r="F55" s="8"/>
      <c r="G55" s="22"/>
      <c r="H55" s="20" t="str">
        <f aca="false">IF(N(E55)=0,"",$C$5-D55)</f>
        <v/>
      </c>
      <c r="I55" s="10" t="str">
        <f aca="false">IF(H55="","",INDEX(Inputs!$A$10:$A$16,MATCH(H55,Inputs!$B$10:$B$16,1)))</f>
        <v/>
      </c>
      <c r="J55" s="31" t="n">
        <f aca="false">IF(OR(N(E55)=0,F55="Yes"),0,E55)</f>
        <v>0</v>
      </c>
      <c r="K55" s="32" t="n">
        <f aca="false">IF(I55="",0,INDEX('Provision Matrix'!$E$6:$E$12,MATCH(I55,'Provision Matrix'!$A$6:$A$12,0)))</f>
        <v>0</v>
      </c>
      <c r="L55" s="31" t="n">
        <f aca="false">J55*K55</f>
        <v>0</v>
      </c>
      <c r="M55" s="31" t="n">
        <f aca="false">IF(F55="Yes",N(E55)*N(G55),0)</f>
        <v>0</v>
      </c>
      <c r="N55" s="31" t="n">
        <f aca="false">L55+M55</f>
        <v>0</v>
      </c>
    </row>
    <row r="56" customFormat="false" ht="15" hidden="false" customHeight="false" outlineLevel="0" collapsed="false">
      <c r="A56" s="8"/>
      <c r="B56" s="8"/>
      <c r="C56" s="17"/>
      <c r="D56" s="17"/>
      <c r="E56" s="27"/>
      <c r="F56" s="8"/>
      <c r="G56" s="22"/>
      <c r="H56" s="20" t="str">
        <f aca="false">IF(N(E56)=0,"",$C$5-D56)</f>
        <v/>
      </c>
      <c r="I56" s="10" t="str">
        <f aca="false">IF(H56="","",INDEX(Inputs!$A$10:$A$16,MATCH(H56,Inputs!$B$10:$B$16,1)))</f>
        <v/>
      </c>
      <c r="J56" s="31" t="n">
        <f aca="false">IF(OR(N(E56)=0,F56="Yes"),0,E56)</f>
        <v>0</v>
      </c>
      <c r="K56" s="32" t="n">
        <f aca="false">IF(I56="",0,INDEX('Provision Matrix'!$E$6:$E$12,MATCH(I56,'Provision Matrix'!$A$6:$A$12,0)))</f>
        <v>0</v>
      </c>
      <c r="L56" s="31" t="n">
        <f aca="false">J56*K56</f>
        <v>0</v>
      </c>
      <c r="M56" s="31" t="n">
        <f aca="false">IF(F56="Yes",N(E56)*N(G56),0)</f>
        <v>0</v>
      </c>
      <c r="N56" s="31" t="n">
        <f aca="false">L56+M56</f>
        <v>0</v>
      </c>
    </row>
    <row r="57" customFormat="false" ht="15" hidden="false" customHeight="false" outlineLevel="0" collapsed="false">
      <c r="A57" s="8"/>
      <c r="B57" s="8"/>
      <c r="C57" s="17"/>
      <c r="D57" s="17"/>
      <c r="E57" s="27"/>
      <c r="F57" s="8"/>
      <c r="G57" s="22"/>
      <c r="H57" s="20" t="str">
        <f aca="false">IF(N(E57)=0,"",$C$5-D57)</f>
        <v/>
      </c>
      <c r="I57" s="10" t="str">
        <f aca="false">IF(H57="","",INDEX(Inputs!$A$10:$A$16,MATCH(H57,Inputs!$B$10:$B$16,1)))</f>
        <v/>
      </c>
      <c r="J57" s="31" t="n">
        <f aca="false">IF(OR(N(E57)=0,F57="Yes"),0,E57)</f>
        <v>0</v>
      </c>
      <c r="K57" s="32" t="n">
        <f aca="false">IF(I57="",0,INDEX('Provision Matrix'!$E$6:$E$12,MATCH(I57,'Provision Matrix'!$A$6:$A$12,0)))</f>
        <v>0</v>
      </c>
      <c r="L57" s="31" t="n">
        <f aca="false">J57*K57</f>
        <v>0</v>
      </c>
      <c r="M57" s="31" t="n">
        <f aca="false">IF(F57="Yes",N(E57)*N(G57),0)</f>
        <v>0</v>
      </c>
      <c r="N57" s="31" t="n">
        <f aca="false">L57+M57</f>
        <v>0</v>
      </c>
    </row>
    <row r="58" customFormat="false" ht="15" hidden="false" customHeight="false" outlineLevel="0" collapsed="false">
      <c r="A58" s="8"/>
      <c r="B58" s="8"/>
      <c r="C58" s="17"/>
      <c r="D58" s="17"/>
      <c r="E58" s="27"/>
      <c r="F58" s="8"/>
      <c r="G58" s="22"/>
      <c r="H58" s="20" t="str">
        <f aca="false">IF(N(E58)=0,"",$C$5-D58)</f>
        <v/>
      </c>
      <c r="I58" s="10" t="str">
        <f aca="false">IF(H58="","",INDEX(Inputs!$A$10:$A$16,MATCH(H58,Inputs!$B$10:$B$16,1)))</f>
        <v/>
      </c>
      <c r="J58" s="31" t="n">
        <f aca="false">IF(OR(N(E58)=0,F58="Yes"),0,E58)</f>
        <v>0</v>
      </c>
      <c r="K58" s="32" t="n">
        <f aca="false">IF(I58="",0,INDEX('Provision Matrix'!$E$6:$E$12,MATCH(I58,'Provision Matrix'!$A$6:$A$12,0)))</f>
        <v>0</v>
      </c>
      <c r="L58" s="31" t="n">
        <f aca="false">J58*K58</f>
        <v>0</v>
      </c>
      <c r="M58" s="31" t="n">
        <f aca="false">IF(F58="Yes",N(E58)*N(G58),0)</f>
        <v>0</v>
      </c>
      <c r="N58" s="31" t="n">
        <f aca="false">L58+M58</f>
        <v>0</v>
      </c>
    </row>
    <row r="59" customFormat="false" ht="15" hidden="false" customHeight="false" outlineLevel="0" collapsed="false">
      <c r="A59" s="8"/>
      <c r="B59" s="8"/>
      <c r="C59" s="17"/>
      <c r="D59" s="17"/>
      <c r="E59" s="27"/>
      <c r="F59" s="8"/>
      <c r="G59" s="22"/>
      <c r="H59" s="20" t="str">
        <f aca="false">IF(N(E59)=0,"",$C$5-D59)</f>
        <v/>
      </c>
      <c r="I59" s="10" t="str">
        <f aca="false">IF(H59="","",INDEX(Inputs!$A$10:$A$16,MATCH(H59,Inputs!$B$10:$B$16,1)))</f>
        <v/>
      </c>
      <c r="J59" s="31" t="n">
        <f aca="false">IF(OR(N(E59)=0,F59="Yes"),0,E59)</f>
        <v>0</v>
      </c>
      <c r="K59" s="32" t="n">
        <f aca="false">IF(I59="",0,INDEX('Provision Matrix'!$E$6:$E$12,MATCH(I59,'Provision Matrix'!$A$6:$A$12,0)))</f>
        <v>0</v>
      </c>
      <c r="L59" s="31" t="n">
        <f aca="false">J59*K59</f>
        <v>0</v>
      </c>
      <c r="M59" s="31" t="n">
        <f aca="false">IF(F59="Yes",N(E59)*N(G59),0)</f>
        <v>0</v>
      </c>
      <c r="N59" s="31" t="n">
        <f aca="false">L59+M59</f>
        <v>0</v>
      </c>
    </row>
    <row r="60" customFormat="false" ht="15" hidden="false" customHeight="false" outlineLevel="0" collapsed="false">
      <c r="A60" s="8"/>
      <c r="B60" s="8"/>
      <c r="C60" s="17"/>
      <c r="D60" s="17"/>
      <c r="E60" s="27"/>
      <c r="F60" s="8"/>
      <c r="G60" s="22"/>
      <c r="H60" s="20" t="str">
        <f aca="false">IF(N(E60)=0,"",$C$5-D60)</f>
        <v/>
      </c>
      <c r="I60" s="10" t="str">
        <f aca="false">IF(H60="","",INDEX(Inputs!$A$10:$A$16,MATCH(H60,Inputs!$B$10:$B$16,1)))</f>
        <v/>
      </c>
      <c r="J60" s="31" t="n">
        <f aca="false">IF(OR(N(E60)=0,F60="Yes"),0,E60)</f>
        <v>0</v>
      </c>
      <c r="K60" s="32" t="n">
        <f aca="false">IF(I60="",0,INDEX('Provision Matrix'!$E$6:$E$12,MATCH(I60,'Provision Matrix'!$A$6:$A$12,0)))</f>
        <v>0</v>
      </c>
      <c r="L60" s="31" t="n">
        <f aca="false">J60*K60</f>
        <v>0</v>
      </c>
      <c r="M60" s="31" t="n">
        <f aca="false">IF(F60="Yes",N(E60)*N(G60),0)</f>
        <v>0</v>
      </c>
      <c r="N60" s="31" t="n">
        <f aca="false">L60+M60</f>
        <v>0</v>
      </c>
    </row>
    <row r="61" customFormat="false" ht="15" hidden="false" customHeight="false" outlineLevel="0" collapsed="false">
      <c r="A61" s="8"/>
      <c r="B61" s="8"/>
      <c r="C61" s="17"/>
      <c r="D61" s="17"/>
      <c r="E61" s="27"/>
      <c r="F61" s="8"/>
      <c r="G61" s="22"/>
      <c r="H61" s="20" t="str">
        <f aca="false">IF(N(E61)=0,"",$C$5-D61)</f>
        <v/>
      </c>
      <c r="I61" s="10" t="str">
        <f aca="false">IF(H61="","",INDEX(Inputs!$A$10:$A$16,MATCH(H61,Inputs!$B$10:$B$16,1)))</f>
        <v/>
      </c>
      <c r="J61" s="31" t="n">
        <f aca="false">IF(OR(N(E61)=0,F61="Yes"),0,E61)</f>
        <v>0</v>
      </c>
      <c r="K61" s="32" t="n">
        <f aca="false">IF(I61="",0,INDEX('Provision Matrix'!$E$6:$E$12,MATCH(I61,'Provision Matrix'!$A$6:$A$12,0)))</f>
        <v>0</v>
      </c>
      <c r="L61" s="31" t="n">
        <f aca="false">J61*K61</f>
        <v>0</v>
      </c>
      <c r="M61" s="31" t="n">
        <f aca="false">IF(F61="Yes",N(E61)*N(G61),0)</f>
        <v>0</v>
      </c>
      <c r="N61" s="31" t="n">
        <f aca="false">L61+M61</f>
        <v>0</v>
      </c>
    </row>
    <row r="62" customFormat="false" ht="15" hidden="false" customHeight="false" outlineLevel="0" collapsed="false">
      <c r="A62" s="8"/>
      <c r="B62" s="8"/>
      <c r="C62" s="17"/>
      <c r="D62" s="17"/>
      <c r="E62" s="27"/>
      <c r="F62" s="8"/>
      <c r="G62" s="22"/>
      <c r="H62" s="20" t="str">
        <f aca="false">IF(N(E62)=0,"",$C$5-D62)</f>
        <v/>
      </c>
      <c r="I62" s="10" t="str">
        <f aca="false">IF(H62="","",INDEX(Inputs!$A$10:$A$16,MATCH(H62,Inputs!$B$10:$B$16,1)))</f>
        <v/>
      </c>
      <c r="J62" s="31" t="n">
        <f aca="false">IF(OR(N(E62)=0,F62="Yes"),0,E62)</f>
        <v>0</v>
      </c>
      <c r="K62" s="32" t="n">
        <f aca="false">IF(I62="",0,INDEX('Provision Matrix'!$E$6:$E$12,MATCH(I62,'Provision Matrix'!$A$6:$A$12,0)))</f>
        <v>0</v>
      </c>
      <c r="L62" s="31" t="n">
        <f aca="false">J62*K62</f>
        <v>0</v>
      </c>
      <c r="M62" s="31" t="n">
        <f aca="false">IF(F62="Yes",N(E62)*N(G62),0)</f>
        <v>0</v>
      </c>
      <c r="N62" s="31" t="n">
        <f aca="false">L62+M62</f>
        <v>0</v>
      </c>
    </row>
    <row r="63" customFormat="false" ht="15" hidden="false" customHeight="false" outlineLevel="0" collapsed="false">
      <c r="A63" s="8"/>
      <c r="B63" s="8"/>
      <c r="C63" s="17"/>
      <c r="D63" s="17"/>
      <c r="E63" s="27"/>
      <c r="F63" s="8"/>
      <c r="G63" s="22"/>
      <c r="H63" s="20" t="str">
        <f aca="false">IF(N(E63)=0,"",$C$5-D63)</f>
        <v/>
      </c>
      <c r="I63" s="10" t="str">
        <f aca="false">IF(H63="","",INDEX(Inputs!$A$10:$A$16,MATCH(H63,Inputs!$B$10:$B$16,1)))</f>
        <v/>
      </c>
      <c r="J63" s="31" t="n">
        <f aca="false">IF(OR(N(E63)=0,F63="Yes"),0,E63)</f>
        <v>0</v>
      </c>
      <c r="K63" s="32" t="n">
        <f aca="false">IF(I63="",0,INDEX('Provision Matrix'!$E$6:$E$12,MATCH(I63,'Provision Matrix'!$A$6:$A$12,0)))</f>
        <v>0</v>
      </c>
      <c r="L63" s="31" t="n">
        <f aca="false">J63*K63</f>
        <v>0</v>
      </c>
      <c r="M63" s="31" t="n">
        <f aca="false">IF(F63="Yes",N(E63)*N(G63),0)</f>
        <v>0</v>
      </c>
      <c r="N63" s="31" t="n">
        <f aca="false">L63+M63</f>
        <v>0</v>
      </c>
    </row>
    <row r="64" customFormat="false" ht="15" hidden="false" customHeight="false" outlineLevel="0" collapsed="false">
      <c r="A64" s="8"/>
      <c r="B64" s="8"/>
      <c r="C64" s="17"/>
      <c r="D64" s="17"/>
      <c r="E64" s="27"/>
      <c r="F64" s="8"/>
      <c r="G64" s="22"/>
      <c r="H64" s="20" t="str">
        <f aca="false">IF(N(E64)=0,"",$C$5-D64)</f>
        <v/>
      </c>
      <c r="I64" s="10" t="str">
        <f aca="false">IF(H64="","",INDEX(Inputs!$A$10:$A$16,MATCH(H64,Inputs!$B$10:$B$16,1)))</f>
        <v/>
      </c>
      <c r="J64" s="31" t="n">
        <f aca="false">IF(OR(N(E64)=0,F64="Yes"),0,E64)</f>
        <v>0</v>
      </c>
      <c r="K64" s="32" t="n">
        <f aca="false">IF(I64="",0,INDEX('Provision Matrix'!$E$6:$E$12,MATCH(I64,'Provision Matrix'!$A$6:$A$12,0)))</f>
        <v>0</v>
      </c>
      <c r="L64" s="31" t="n">
        <f aca="false">J64*K64</f>
        <v>0</v>
      </c>
      <c r="M64" s="31" t="n">
        <f aca="false">IF(F64="Yes",N(E64)*N(G64),0)</f>
        <v>0</v>
      </c>
      <c r="N64" s="31" t="n">
        <f aca="false">L64+M64</f>
        <v>0</v>
      </c>
    </row>
    <row r="65" customFormat="false" ht="15" hidden="false" customHeight="false" outlineLevel="0" collapsed="false">
      <c r="A65" s="8"/>
      <c r="B65" s="8"/>
      <c r="C65" s="17"/>
      <c r="D65" s="17"/>
      <c r="E65" s="27"/>
      <c r="F65" s="8"/>
      <c r="G65" s="22"/>
      <c r="H65" s="20" t="str">
        <f aca="false">IF(N(E65)=0,"",$C$5-D65)</f>
        <v/>
      </c>
      <c r="I65" s="10" t="str">
        <f aca="false">IF(H65="","",INDEX(Inputs!$A$10:$A$16,MATCH(H65,Inputs!$B$10:$B$16,1)))</f>
        <v/>
      </c>
      <c r="J65" s="31" t="n">
        <f aca="false">IF(OR(N(E65)=0,F65="Yes"),0,E65)</f>
        <v>0</v>
      </c>
      <c r="K65" s="32" t="n">
        <f aca="false">IF(I65="",0,INDEX('Provision Matrix'!$E$6:$E$12,MATCH(I65,'Provision Matrix'!$A$6:$A$12,0)))</f>
        <v>0</v>
      </c>
      <c r="L65" s="31" t="n">
        <f aca="false">J65*K65</f>
        <v>0</v>
      </c>
      <c r="M65" s="31" t="n">
        <f aca="false">IF(F65="Yes",N(E65)*N(G65),0)</f>
        <v>0</v>
      </c>
      <c r="N65" s="31" t="n">
        <f aca="false">L65+M65</f>
        <v>0</v>
      </c>
    </row>
    <row r="66" customFormat="false" ht="15" hidden="false" customHeight="false" outlineLevel="0" collapsed="false">
      <c r="A66" s="8"/>
      <c r="B66" s="8"/>
      <c r="C66" s="17"/>
      <c r="D66" s="17"/>
      <c r="E66" s="27"/>
      <c r="F66" s="8"/>
      <c r="G66" s="22"/>
      <c r="H66" s="20" t="str">
        <f aca="false">IF(N(E66)=0,"",$C$5-D66)</f>
        <v/>
      </c>
      <c r="I66" s="10" t="str">
        <f aca="false">IF(H66="","",INDEX(Inputs!$A$10:$A$16,MATCH(H66,Inputs!$B$10:$B$16,1)))</f>
        <v/>
      </c>
      <c r="J66" s="31" t="n">
        <f aca="false">IF(OR(N(E66)=0,F66="Yes"),0,E66)</f>
        <v>0</v>
      </c>
      <c r="K66" s="32" t="n">
        <f aca="false">IF(I66="",0,INDEX('Provision Matrix'!$E$6:$E$12,MATCH(I66,'Provision Matrix'!$A$6:$A$12,0)))</f>
        <v>0</v>
      </c>
      <c r="L66" s="31" t="n">
        <f aca="false">J66*K66</f>
        <v>0</v>
      </c>
      <c r="M66" s="31" t="n">
        <f aca="false">IF(F66="Yes",N(E66)*N(G66),0)</f>
        <v>0</v>
      </c>
      <c r="N66" s="31" t="n">
        <f aca="false">L66+M66</f>
        <v>0</v>
      </c>
    </row>
    <row r="67" customFormat="false" ht="15" hidden="false" customHeight="false" outlineLevel="0" collapsed="false">
      <c r="A67" s="8"/>
      <c r="B67" s="8"/>
      <c r="C67" s="17"/>
      <c r="D67" s="17"/>
      <c r="E67" s="27"/>
      <c r="F67" s="8"/>
      <c r="G67" s="22"/>
      <c r="H67" s="20" t="str">
        <f aca="false">IF(N(E67)=0,"",$C$5-D67)</f>
        <v/>
      </c>
      <c r="I67" s="10" t="str">
        <f aca="false">IF(H67="","",INDEX(Inputs!$A$10:$A$16,MATCH(H67,Inputs!$B$10:$B$16,1)))</f>
        <v/>
      </c>
      <c r="J67" s="31" t="n">
        <f aca="false">IF(OR(N(E67)=0,F67="Yes"),0,E67)</f>
        <v>0</v>
      </c>
      <c r="K67" s="32" t="n">
        <f aca="false">IF(I67="",0,INDEX('Provision Matrix'!$E$6:$E$12,MATCH(I67,'Provision Matrix'!$A$6:$A$12,0)))</f>
        <v>0</v>
      </c>
      <c r="L67" s="31" t="n">
        <f aca="false">J67*K67</f>
        <v>0</v>
      </c>
      <c r="M67" s="31" t="n">
        <f aca="false">IF(F67="Yes",N(E67)*N(G67),0)</f>
        <v>0</v>
      </c>
      <c r="N67" s="31" t="n">
        <f aca="false">L67+M67</f>
        <v>0</v>
      </c>
    </row>
    <row r="68" customFormat="false" ht="15" hidden="false" customHeight="false" outlineLevel="0" collapsed="false">
      <c r="A68" s="8"/>
      <c r="B68" s="8"/>
      <c r="C68" s="17"/>
      <c r="D68" s="17"/>
      <c r="E68" s="27"/>
      <c r="F68" s="8"/>
      <c r="G68" s="22"/>
      <c r="H68" s="20" t="str">
        <f aca="false">IF(N(E68)=0,"",$C$5-D68)</f>
        <v/>
      </c>
      <c r="I68" s="10" t="str">
        <f aca="false">IF(H68="","",INDEX(Inputs!$A$10:$A$16,MATCH(H68,Inputs!$B$10:$B$16,1)))</f>
        <v/>
      </c>
      <c r="J68" s="31" t="n">
        <f aca="false">IF(OR(N(E68)=0,F68="Yes"),0,E68)</f>
        <v>0</v>
      </c>
      <c r="K68" s="32" t="n">
        <f aca="false">IF(I68="",0,INDEX('Provision Matrix'!$E$6:$E$12,MATCH(I68,'Provision Matrix'!$A$6:$A$12,0)))</f>
        <v>0</v>
      </c>
      <c r="L68" s="31" t="n">
        <f aca="false">J68*K68</f>
        <v>0</v>
      </c>
      <c r="M68" s="31" t="n">
        <f aca="false">IF(F68="Yes",N(E68)*N(G68),0)</f>
        <v>0</v>
      </c>
      <c r="N68" s="31" t="n">
        <f aca="false">L68+M68</f>
        <v>0</v>
      </c>
    </row>
    <row r="69" customFormat="false" ht="15" hidden="false" customHeight="false" outlineLevel="0" collapsed="false">
      <c r="A69" s="8"/>
      <c r="B69" s="8"/>
      <c r="C69" s="17"/>
      <c r="D69" s="17"/>
      <c r="E69" s="27"/>
      <c r="F69" s="8"/>
      <c r="G69" s="22"/>
      <c r="H69" s="20" t="str">
        <f aca="false">IF(N(E69)=0,"",$C$5-D69)</f>
        <v/>
      </c>
      <c r="I69" s="10" t="str">
        <f aca="false">IF(H69="","",INDEX(Inputs!$A$10:$A$16,MATCH(H69,Inputs!$B$10:$B$16,1)))</f>
        <v/>
      </c>
      <c r="J69" s="31" t="n">
        <f aca="false">IF(OR(N(E69)=0,F69="Yes"),0,E69)</f>
        <v>0</v>
      </c>
      <c r="K69" s="32" t="n">
        <f aca="false">IF(I69="",0,INDEX('Provision Matrix'!$E$6:$E$12,MATCH(I69,'Provision Matrix'!$A$6:$A$12,0)))</f>
        <v>0</v>
      </c>
      <c r="L69" s="31" t="n">
        <f aca="false">J69*K69</f>
        <v>0</v>
      </c>
      <c r="M69" s="31" t="n">
        <f aca="false">IF(F69="Yes",N(E69)*N(G69),0)</f>
        <v>0</v>
      </c>
      <c r="N69" s="31" t="n">
        <f aca="false">L69+M69</f>
        <v>0</v>
      </c>
    </row>
    <row r="70" customFormat="false" ht="15" hidden="false" customHeight="false" outlineLevel="0" collapsed="false">
      <c r="A70" s="8"/>
      <c r="B70" s="8"/>
      <c r="C70" s="17"/>
      <c r="D70" s="17"/>
      <c r="E70" s="27"/>
      <c r="F70" s="8"/>
      <c r="G70" s="22"/>
      <c r="H70" s="20" t="str">
        <f aca="false">IF(N(E70)=0,"",$C$5-D70)</f>
        <v/>
      </c>
      <c r="I70" s="10" t="str">
        <f aca="false">IF(H70="","",INDEX(Inputs!$A$10:$A$16,MATCH(H70,Inputs!$B$10:$B$16,1)))</f>
        <v/>
      </c>
      <c r="J70" s="31" t="n">
        <f aca="false">IF(OR(N(E70)=0,F70="Yes"),0,E70)</f>
        <v>0</v>
      </c>
      <c r="K70" s="32" t="n">
        <f aca="false">IF(I70="",0,INDEX('Provision Matrix'!$E$6:$E$12,MATCH(I70,'Provision Matrix'!$A$6:$A$12,0)))</f>
        <v>0</v>
      </c>
      <c r="L70" s="31" t="n">
        <f aca="false">J70*K70</f>
        <v>0</v>
      </c>
      <c r="M70" s="31" t="n">
        <f aca="false">IF(F70="Yes",N(E70)*N(G70),0)</f>
        <v>0</v>
      </c>
      <c r="N70" s="31" t="n">
        <f aca="false">L70+M70</f>
        <v>0</v>
      </c>
    </row>
    <row r="71" customFormat="false" ht="15" hidden="false" customHeight="false" outlineLevel="0" collapsed="false">
      <c r="A71" s="8"/>
      <c r="B71" s="8"/>
      <c r="C71" s="17"/>
      <c r="D71" s="17"/>
      <c r="E71" s="27"/>
      <c r="F71" s="8"/>
      <c r="G71" s="22"/>
      <c r="H71" s="20" t="str">
        <f aca="false">IF(N(E71)=0,"",$C$5-D71)</f>
        <v/>
      </c>
      <c r="I71" s="10" t="str">
        <f aca="false">IF(H71="","",INDEX(Inputs!$A$10:$A$16,MATCH(H71,Inputs!$B$10:$B$16,1)))</f>
        <v/>
      </c>
      <c r="J71" s="31" t="n">
        <f aca="false">IF(OR(N(E71)=0,F71="Yes"),0,E71)</f>
        <v>0</v>
      </c>
      <c r="K71" s="32" t="n">
        <f aca="false">IF(I71="",0,INDEX('Provision Matrix'!$E$6:$E$12,MATCH(I71,'Provision Matrix'!$A$6:$A$12,0)))</f>
        <v>0</v>
      </c>
      <c r="L71" s="31" t="n">
        <f aca="false">J71*K71</f>
        <v>0</v>
      </c>
      <c r="M71" s="31" t="n">
        <f aca="false">IF(F71="Yes",N(E71)*N(G71),0)</f>
        <v>0</v>
      </c>
      <c r="N71" s="31" t="n">
        <f aca="false">L71+M71</f>
        <v>0</v>
      </c>
    </row>
    <row r="72" customFormat="false" ht="15" hidden="false" customHeight="false" outlineLevel="0" collapsed="false">
      <c r="A72" s="8"/>
      <c r="B72" s="8"/>
      <c r="C72" s="17"/>
      <c r="D72" s="17"/>
      <c r="E72" s="27"/>
      <c r="F72" s="8"/>
      <c r="G72" s="22"/>
      <c r="H72" s="20" t="str">
        <f aca="false">IF(N(E72)=0,"",$C$5-D72)</f>
        <v/>
      </c>
      <c r="I72" s="10" t="str">
        <f aca="false">IF(H72="","",INDEX(Inputs!$A$10:$A$16,MATCH(H72,Inputs!$B$10:$B$16,1)))</f>
        <v/>
      </c>
      <c r="J72" s="31" t="n">
        <f aca="false">IF(OR(N(E72)=0,F72="Yes"),0,E72)</f>
        <v>0</v>
      </c>
      <c r="K72" s="32" t="n">
        <f aca="false">IF(I72="",0,INDEX('Provision Matrix'!$E$6:$E$12,MATCH(I72,'Provision Matrix'!$A$6:$A$12,0)))</f>
        <v>0</v>
      </c>
      <c r="L72" s="31" t="n">
        <f aca="false">J72*K72</f>
        <v>0</v>
      </c>
      <c r="M72" s="31" t="n">
        <f aca="false">IF(F72="Yes",N(E72)*N(G72),0)</f>
        <v>0</v>
      </c>
      <c r="N72" s="31" t="n">
        <f aca="false">L72+M72</f>
        <v>0</v>
      </c>
    </row>
    <row r="73" customFormat="false" ht="15" hidden="false" customHeight="false" outlineLevel="0" collapsed="false">
      <c r="A73" s="8"/>
      <c r="B73" s="8"/>
      <c r="C73" s="17"/>
      <c r="D73" s="17"/>
      <c r="E73" s="27"/>
      <c r="F73" s="8"/>
      <c r="G73" s="22"/>
      <c r="H73" s="20" t="str">
        <f aca="false">IF(N(E73)=0,"",$C$5-D73)</f>
        <v/>
      </c>
      <c r="I73" s="10" t="str">
        <f aca="false">IF(H73="","",INDEX(Inputs!$A$10:$A$16,MATCH(H73,Inputs!$B$10:$B$16,1)))</f>
        <v/>
      </c>
      <c r="J73" s="31" t="n">
        <f aca="false">IF(OR(N(E73)=0,F73="Yes"),0,E73)</f>
        <v>0</v>
      </c>
      <c r="K73" s="32" t="n">
        <f aca="false">IF(I73="",0,INDEX('Provision Matrix'!$E$6:$E$12,MATCH(I73,'Provision Matrix'!$A$6:$A$12,0)))</f>
        <v>0</v>
      </c>
      <c r="L73" s="31" t="n">
        <f aca="false">J73*K73</f>
        <v>0</v>
      </c>
      <c r="M73" s="31" t="n">
        <f aca="false">IF(F73="Yes",N(E73)*N(G73),0)</f>
        <v>0</v>
      </c>
      <c r="N73" s="31" t="n">
        <f aca="false">L73+M73</f>
        <v>0</v>
      </c>
    </row>
    <row r="74" customFormat="false" ht="15" hidden="false" customHeight="false" outlineLevel="0" collapsed="false">
      <c r="A74" s="8"/>
      <c r="B74" s="8"/>
      <c r="C74" s="17"/>
      <c r="D74" s="17"/>
      <c r="E74" s="27"/>
      <c r="F74" s="8"/>
      <c r="G74" s="22"/>
      <c r="H74" s="20" t="str">
        <f aca="false">IF(N(E74)=0,"",$C$5-D74)</f>
        <v/>
      </c>
      <c r="I74" s="10" t="str">
        <f aca="false">IF(H74="","",INDEX(Inputs!$A$10:$A$16,MATCH(H74,Inputs!$B$10:$B$16,1)))</f>
        <v/>
      </c>
      <c r="J74" s="31" t="n">
        <f aca="false">IF(OR(N(E74)=0,F74="Yes"),0,E74)</f>
        <v>0</v>
      </c>
      <c r="K74" s="32" t="n">
        <f aca="false">IF(I74="",0,INDEX('Provision Matrix'!$E$6:$E$12,MATCH(I74,'Provision Matrix'!$A$6:$A$12,0)))</f>
        <v>0</v>
      </c>
      <c r="L74" s="31" t="n">
        <f aca="false">J74*K74</f>
        <v>0</v>
      </c>
      <c r="M74" s="31" t="n">
        <f aca="false">IF(F74="Yes",N(E74)*N(G74),0)</f>
        <v>0</v>
      </c>
      <c r="N74" s="31" t="n">
        <f aca="false">L74+M74</f>
        <v>0</v>
      </c>
    </row>
    <row r="75" customFormat="false" ht="15" hidden="false" customHeight="false" outlineLevel="0" collapsed="false">
      <c r="A75" s="8"/>
      <c r="B75" s="8"/>
      <c r="C75" s="17"/>
      <c r="D75" s="17"/>
      <c r="E75" s="27"/>
      <c r="F75" s="8"/>
      <c r="G75" s="22"/>
      <c r="H75" s="20" t="str">
        <f aca="false">IF(N(E75)=0,"",$C$5-D75)</f>
        <v/>
      </c>
      <c r="I75" s="10" t="str">
        <f aca="false">IF(H75="","",INDEX(Inputs!$A$10:$A$16,MATCH(H75,Inputs!$B$10:$B$16,1)))</f>
        <v/>
      </c>
      <c r="J75" s="31" t="n">
        <f aca="false">IF(OR(N(E75)=0,F75="Yes"),0,E75)</f>
        <v>0</v>
      </c>
      <c r="K75" s="32" t="n">
        <f aca="false">IF(I75="",0,INDEX('Provision Matrix'!$E$6:$E$12,MATCH(I75,'Provision Matrix'!$A$6:$A$12,0)))</f>
        <v>0</v>
      </c>
      <c r="L75" s="31" t="n">
        <f aca="false">J75*K75</f>
        <v>0</v>
      </c>
      <c r="M75" s="31" t="n">
        <f aca="false">IF(F75="Yes",N(E75)*N(G75),0)</f>
        <v>0</v>
      </c>
      <c r="N75" s="31" t="n">
        <f aca="false">L75+M75</f>
        <v>0</v>
      </c>
    </row>
    <row r="76" customFormat="false" ht="15" hidden="false" customHeight="false" outlineLevel="0" collapsed="false">
      <c r="A76" s="8"/>
      <c r="B76" s="8"/>
      <c r="C76" s="17"/>
      <c r="D76" s="17"/>
      <c r="E76" s="27"/>
      <c r="F76" s="8"/>
      <c r="G76" s="22"/>
      <c r="H76" s="20" t="str">
        <f aca="false">IF(N(E76)=0,"",$C$5-D76)</f>
        <v/>
      </c>
      <c r="I76" s="10" t="str">
        <f aca="false">IF(H76="","",INDEX(Inputs!$A$10:$A$16,MATCH(H76,Inputs!$B$10:$B$16,1)))</f>
        <v/>
      </c>
      <c r="J76" s="31" t="n">
        <f aca="false">IF(OR(N(E76)=0,F76="Yes"),0,E76)</f>
        <v>0</v>
      </c>
      <c r="K76" s="32" t="n">
        <f aca="false">IF(I76="",0,INDEX('Provision Matrix'!$E$6:$E$12,MATCH(I76,'Provision Matrix'!$A$6:$A$12,0)))</f>
        <v>0</v>
      </c>
      <c r="L76" s="31" t="n">
        <f aca="false">J76*K76</f>
        <v>0</v>
      </c>
      <c r="M76" s="31" t="n">
        <f aca="false">IF(F76="Yes",N(E76)*N(G76),0)</f>
        <v>0</v>
      </c>
      <c r="N76" s="31" t="n">
        <f aca="false">L76+M76</f>
        <v>0</v>
      </c>
    </row>
    <row r="77" customFormat="false" ht="15" hidden="false" customHeight="false" outlineLevel="0" collapsed="false">
      <c r="A77" s="8"/>
      <c r="B77" s="8"/>
      <c r="C77" s="17"/>
      <c r="D77" s="17"/>
      <c r="E77" s="27"/>
      <c r="F77" s="8"/>
      <c r="G77" s="22"/>
      <c r="H77" s="20" t="str">
        <f aca="false">IF(N(E77)=0,"",$C$5-D77)</f>
        <v/>
      </c>
      <c r="I77" s="10" t="str">
        <f aca="false">IF(H77="","",INDEX(Inputs!$A$10:$A$16,MATCH(H77,Inputs!$B$10:$B$16,1)))</f>
        <v/>
      </c>
      <c r="J77" s="31" t="n">
        <f aca="false">IF(OR(N(E77)=0,F77="Yes"),0,E77)</f>
        <v>0</v>
      </c>
      <c r="K77" s="32" t="n">
        <f aca="false">IF(I77="",0,INDEX('Provision Matrix'!$E$6:$E$12,MATCH(I77,'Provision Matrix'!$A$6:$A$12,0)))</f>
        <v>0</v>
      </c>
      <c r="L77" s="31" t="n">
        <f aca="false">J77*K77</f>
        <v>0</v>
      </c>
      <c r="M77" s="31" t="n">
        <f aca="false">IF(F77="Yes",N(E77)*N(G77),0)</f>
        <v>0</v>
      </c>
      <c r="N77" s="31" t="n">
        <f aca="false">L77+M77</f>
        <v>0</v>
      </c>
    </row>
    <row r="78" customFormat="false" ht="15" hidden="false" customHeight="false" outlineLevel="0" collapsed="false">
      <c r="A78" s="8"/>
      <c r="B78" s="8"/>
      <c r="C78" s="17"/>
      <c r="D78" s="17"/>
      <c r="E78" s="27"/>
      <c r="F78" s="8"/>
      <c r="G78" s="22"/>
      <c r="H78" s="20" t="str">
        <f aca="false">IF(N(E78)=0,"",$C$5-D78)</f>
        <v/>
      </c>
      <c r="I78" s="10" t="str">
        <f aca="false">IF(H78="","",INDEX(Inputs!$A$10:$A$16,MATCH(H78,Inputs!$B$10:$B$16,1)))</f>
        <v/>
      </c>
      <c r="J78" s="31" t="n">
        <f aca="false">IF(OR(N(E78)=0,F78="Yes"),0,E78)</f>
        <v>0</v>
      </c>
      <c r="K78" s="32" t="n">
        <f aca="false">IF(I78="",0,INDEX('Provision Matrix'!$E$6:$E$12,MATCH(I78,'Provision Matrix'!$A$6:$A$12,0)))</f>
        <v>0</v>
      </c>
      <c r="L78" s="31" t="n">
        <f aca="false">J78*K78</f>
        <v>0</v>
      </c>
      <c r="M78" s="31" t="n">
        <f aca="false">IF(F78="Yes",N(E78)*N(G78),0)</f>
        <v>0</v>
      </c>
      <c r="N78" s="31" t="n">
        <f aca="false">L78+M78</f>
        <v>0</v>
      </c>
    </row>
    <row r="79" customFormat="false" ht="15" hidden="false" customHeight="false" outlineLevel="0" collapsed="false">
      <c r="A79" s="8"/>
      <c r="B79" s="8"/>
      <c r="C79" s="17"/>
      <c r="D79" s="17"/>
      <c r="E79" s="27"/>
      <c r="F79" s="8"/>
      <c r="G79" s="22"/>
      <c r="H79" s="20" t="str">
        <f aca="false">IF(N(E79)=0,"",$C$5-D79)</f>
        <v/>
      </c>
      <c r="I79" s="10" t="str">
        <f aca="false">IF(H79="","",INDEX(Inputs!$A$10:$A$16,MATCH(H79,Inputs!$B$10:$B$16,1)))</f>
        <v/>
      </c>
      <c r="J79" s="31" t="n">
        <f aca="false">IF(OR(N(E79)=0,F79="Yes"),0,E79)</f>
        <v>0</v>
      </c>
      <c r="K79" s="32" t="n">
        <f aca="false">IF(I79="",0,INDEX('Provision Matrix'!$E$6:$E$12,MATCH(I79,'Provision Matrix'!$A$6:$A$12,0)))</f>
        <v>0</v>
      </c>
      <c r="L79" s="31" t="n">
        <f aca="false">J79*K79</f>
        <v>0</v>
      </c>
      <c r="M79" s="31" t="n">
        <f aca="false">IF(F79="Yes",N(E79)*N(G79),0)</f>
        <v>0</v>
      </c>
      <c r="N79" s="31" t="n">
        <f aca="false">L79+M79</f>
        <v>0</v>
      </c>
    </row>
    <row r="80" customFormat="false" ht="15" hidden="false" customHeight="false" outlineLevel="0" collapsed="false">
      <c r="A80" s="8"/>
      <c r="B80" s="8"/>
      <c r="C80" s="17"/>
      <c r="D80" s="17"/>
      <c r="E80" s="27"/>
      <c r="F80" s="8"/>
      <c r="G80" s="22"/>
      <c r="H80" s="20" t="str">
        <f aca="false">IF(N(E80)=0,"",$C$5-D80)</f>
        <v/>
      </c>
      <c r="I80" s="10" t="str">
        <f aca="false">IF(H80="","",INDEX(Inputs!$A$10:$A$16,MATCH(H80,Inputs!$B$10:$B$16,1)))</f>
        <v/>
      </c>
      <c r="J80" s="31" t="n">
        <f aca="false">IF(OR(N(E80)=0,F80="Yes"),0,E80)</f>
        <v>0</v>
      </c>
      <c r="K80" s="32" t="n">
        <f aca="false">IF(I80="",0,INDEX('Provision Matrix'!$E$6:$E$12,MATCH(I80,'Provision Matrix'!$A$6:$A$12,0)))</f>
        <v>0</v>
      </c>
      <c r="L80" s="31" t="n">
        <f aca="false">J80*K80</f>
        <v>0</v>
      </c>
      <c r="M80" s="31" t="n">
        <f aca="false">IF(F80="Yes",N(E80)*N(G80),0)</f>
        <v>0</v>
      </c>
      <c r="N80" s="31" t="n">
        <f aca="false">L80+M80</f>
        <v>0</v>
      </c>
    </row>
    <row r="81" customFormat="false" ht="15" hidden="false" customHeight="false" outlineLevel="0" collapsed="false">
      <c r="A81" s="8"/>
      <c r="B81" s="8"/>
      <c r="C81" s="17"/>
      <c r="D81" s="17"/>
      <c r="E81" s="27"/>
      <c r="F81" s="8"/>
      <c r="G81" s="22"/>
      <c r="H81" s="20" t="str">
        <f aca="false">IF(N(E81)=0,"",$C$5-D81)</f>
        <v/>
      </c>
      <c r="I81" s="10" t="str">
        <f aca="false">IF(H81="","",INDEX(Inputs!$A$10:$A$16,MATCH(H81,Inputs!$B$10:$B$16,1)))</f>
        <v/>
      </c>
      <c r="J81" s="31" t="n">
        <f aca="false">IF(OR(N(E81)=0,F81="Yes"),0,E81)</f>
        <v>0</v>
      </c>
      <c r="K81" s="32" t="n">
        <f aca="false">IF(I81="",0,INDEX('Provision Matrix'!$E$6:$E$12,MATCH(I81,'Provision Matrix'!$A$6:$A$12,0)))</f>
        <v>0</v>
      </c>
      <c r="L81" s="31" t="n">
        <f aca="false">J81*K81</f>
        <v>0</v>
      </c>
      <c r="M81" s="31" t="n">
        <f aca="false">IF(F81="Yes",N(E81)*N(G81),0)</f>
        <v>0</v>
      </c>
      <c r="N81" s="31" t="n">
        <f aca="false">L81+M81</f>
        <v>0</v>
      </c>
    </row>
    <row r="82" customFormat="false" ht="15" hidden="false" customHeight="false" outlineLevel="0" collapsed="false">
      <c r="A82" s="8"/>
      <c r="B82" s="8"/>
      <c r="C82" s="17"/>
      <c r="D82" s="17"/>
      <c r="E82" s="27"/>
      <c r="F82" s="8"/>
      <c r="G82" s="22"/>
      <c r="H82" s="20" t="str">
        <f aca="false">IF(N(E82)=0,"",$C$5-D82)</f>
        <v/>
      </c>
      <c r="I82" s="10" t="str">
        <f aca="false">IF(H82="","",INDEX(Inputs!$A$10:$A$16,MATCH(H82,Inputs!$B$10:$B$16,1)))</f>
        <v/>
      </c>
      <c r="J82" s="31" t="n">
        <f aca="false">IF(OR(N(E82)=0,F82="Yes"),0,E82)</f>
        <v>0</v>
      </c>
      <c r="K82" s="32" t="n">
        <f aca="false">IF(I82="",0,INDEX('Provision Matrix'!$E$6:$E$12,MATCH(I82,'Provision Matrix'!$A$6:$A$12,0)))</f>
        <v>0</v>
      </c>
      <c r="L82" s="31" t="n">
        <f aca="false">J82*K82</f>
        <v>0</v>
      </c>
      <c r="M82" s="31" t="n">
        <f aca="false">IF(F82="Yes",N(E82)*N(G82),0)</f>
        <v>0</v>
      </c>
      <c r="N82" s="31" t="n">
        <f aca="false">L82+M82</f>
        <v>0</v>
      </c>
    </row>
    <row r="83" customFormat="false" ht="15" hidden="false" customHeight="false" outlineLevel="0" collapsed="false">
      <c r="A83" s="8"/>
      <c r="B83" s="8"/>
      <c r="C83" s="17"/>
      <c r="D83" s="17"/>
      <c r="E83" s="27"/>
      <c r="F83" s="8"/>
      <c r="G83" s="22"/>
      <c r="H83" s="20" t="str">
        <f aca="false">IF(N(E83)=0,"",$C$5-D83)</f>
        <v/>
      </c>
      <c r="I83" s="10" t="str">
        <f aca="false">IF(H83="","",INDEX(Inputs!$A$10:$A$16,MATCH(H83,Inputs!$B$10:$B$16,1)))</f>
        <v/>
      </c>
      <c r="J83" s="31" t="n">
        <f aca="false">IF(OR(N(E83)=0,F83="Yes"),0,E83)</f>
        <v>0</v>
      </c>
      <c r="K83" s="32" t="n">
        <f aca="false">IF(I83="",0,INDEX('Provision Matrix'!$E$6:$E$12,MATCH(I83,'Provision Matrix'!$A$6:$A$12,0)))</f>
        <v>0</v>
      </c>
      <c r="L83" s="31" t="n">
        <f aca="false">J83*K83</f>
        <v>0</v>
      </c>
      <c r="M83" s="31" t="n">
        <f aca="false">IF(F83="Yes",N(E83)*N(G83),0)</f>
        <v>0</v>
      </c>
      <c r="N83" s="31" t="n">
        <f aca="false">L83+M83</f>
        <v>0</v>
      </c>
    </row>
    <row r="84" customFormat="false" ht="15" hidden="false" customHeight="false" outlineLevel="0" collapsed="false">
      <c r="A84" s="8"/>
      <c r="B84" s="8"/>
      <c r="C84" s="17"/>
      <c r="D84" s="17"/>
      <c r="E84" s="27"/>
      <c r="F84" s="8"/>
      <c r="G84" s="22"/>
      <c r="H84" s="20" t="str">
        <f aca="false">IF(N(E84)=0,"",$C$5-D84)</f>
        <v/>
      </c>
      <c r="I84" s="10" t="str">
        <f aca="false">IF(H84="","",INDEX(Inputs!$A$10:$A$16,MATCH(H84,Inputs!$B$10:$B$16,1)))</f>
        <v/>
      </c>
      <c r="J84" s="31" t="n">
        <f aca="false">IF(OR(N(E84)=0,F84="Yes"),0,E84)</f>
        <v>0</v>
      </c>
      <c r="K84" s="32" t="n">
        <f aca="false">IF(I84="",0,INDEX('Provision Matrix'!$E$6:$E$12,MATCH(I84,'Provision Matrix'!$A$6:$A$12,0)))</f>
        <v>0</v>
      </c>
      <c r="L84" s="31" t="n">
        <f aca="false">J84*K84</f>
        <v>0</v>
      </c>
      <c r="M84" s="31" t="n">
        <f aca="false">IF(F84="Yes",N(E84)*N(G84),0)</f>
        <v>0</v>
      </c>
      <c r="N84" s="31" t="n">
        <f aca="false">L84+M84</f>
        <v>0</v>
      </c>
    </row>
    <row r="85" customFormat="false" ht="15" hidden="false" customHeight="false" outlineLevel="0" collapsed="false">
      <c r="A85" s="8"/>
      <c r="B85" s="8"/>
      <c r="C85" s="17"/>
      <c r="D85" s="17"/>
      <c r="E85" s="27"/>
      <c r="F85" s="8"/>
      <c r="G85" s="22"/>
      <c r="H85" s="20" t="str">
        <f aca="false">IF(N(E85)=0,"",$C$5-D85)</f>
        <v/>
      </c>
      <c r="I85" s="10" t="str">
        <f aca="false">IF(H85="","",INDEX(Inputs!$A$10:$A$16,MATCH(H85,Inputs!$B$10:$B$16,1)))</f>
        <v/>
      </c>
      <c r="J85" s="31" t="n">
        <f aca="false">IF(OR(N(E85)=0,F85="Yes"),0,E85)</f>
        <v>0</v>
      </c>
      <c r="K85" s="32" t="n">
        <f aca="false">IF(I85="",0,INDEX('Provision Matrix'!$E$6:$E$12,MATCH(I85,'Provision Matrix'!$A$6:$A$12,0)))</f>
        <v>0</v>
      </c>
      <c r="L85" s="31" t="n">
        <f aca="false">J85*K85</f>
        <v>0</v>
      </c>
      <c r="M85" s="31" t="n">
        <f aca="false">IF(F85="Yes",N(E85)*N(G85),0)</f>
        <v>0</v>
      </c>
      <c r="N85" s="31" t="n">
        <f aca="false">L85+M85</f>
        <v>0</v>
      </c>
    </row>
    <row r="86" customFormat="false" ht="15" hidden="false" customHeight="false" outlineLevel="0" collapsed="false">
      <c r="A86" s="8"/>
      <c r="B86" s="8"/>
      <c r="C86" s="17"/>
      <c r="D86" s="17"/>
      <c r="E86" s="27"/>
      <c r="F86" s="8"/>
      <c r="G86" s="22"/>
      <c r="H86" s="20" t="str">
        <f aca="false">IF(N(E86)=0,"",$C$5-D86)</f>
        <v/>
      </c>
      <c r="I86" s="10" t="str">
        <f aca="false">IF(H86="","",INDEX(Inputs!$A$10:$A$16,MATCH(H86,Inputs!$B$10:$B$16,1)))</f>
        <v/>
      </c>
      <c r="J86" s="31" t="n">
        <f aca="false">IF(OR(N(E86)=0,F86="Yes"),0,E86)</f>
        <v>0</v>
      </c>
      <c r="K86" s="32" t="n">
        <f aca="false">IF(I86="",0,INDEX('Provision Matrix'!$E$6:$E$12,MATCH(I86,'Provision Matrix'!$A$6:$A$12,0)))</f>
        <v>0</v>
      </c>
      <c r="L86" s="31" t="n">
        <f aca="false">J86*K86</f>
        <v>0</v>
      </c>
      <c r="M86" s="31" t="n">
        <f aca="false">IF(F86="Yes",N(E86)*N(G86),0)</f>
        <v>0</v>
      </c>
      <c r="N86" s="31" t="n">
        <f aca="false">L86+M86</f>
        <v>0</v>
      </c>
    </row>
    <row r="87" customFormat="false" ht="15" hidden="false" customHeight="false" outlineLevel="0" collapsed="false">
      <c r="A87" s="8"/>
      <c r="B87" s="8"/>
      <c r="C87" s="17"/>
      <c r="D87" s="17"/>
      <c r="E87" s="27"/>
      <c r="F87" s="8"/>
      <c r="G87" s="22"/>
      <c r="H87" s="20" t="str">
        <f aca="false">IF(N(E87)=0,"",$C$5-D87)</f>
        <v/>
      </c>
      <c r="I87" s="10" t="str">
        <f aca="false">IF(H87="","",INDEX(Inputs!$A$10:$A$16,MATCH(H87,Inputs!$B$10:$B$16,1)))</f>
        <v/>
      </c>
      <c r="J87" s="31" t="n">
        <f aca="false">IF(OR(N(E87)=0,F87="Yes"),0,E87)</f>
        <v>0</v>
      </c>
      <c r="K87" s="32" t="n">
        <f aca="false">IF(I87="",0,INDEX('Provision Matrix'!$E$6:$E$12,MATCH(I87,'Provision Matrix'!$A$6:$A$12,0)))</f>
        <v>0</v>
      </c>
      <c r="L87" s="31" t="n">
        <f aca="false">J87*K87</f>
        <v>0</v>
      </c>
      <c r="M87" s="31" t="n">
        <f aca="false">IF(F87="Yes",N(E87)*N(G87),0)</f>
        <v>0</v>
      </c>
      <c r="N87" s="31" t="n">
        <f aca="false">L87+M87</f>
        <v>0</v>
      </c>
    </row>
    <row r="88" customFormat="false" ht="15" hidden="false" customHeight="false" outlineLevel="0" collapsed="false">
      <c r="A88" s="8"/>
      <c r="B88" s="8"/>
      <c r="C88" s="17"/>
      <c r="D88" s="17"/>
      <c r="E88" s="27"/>
      <c r="F88" s="8"/>
      <c r="G88" s="22"/>
      <c r="H88" s="20" t="str">
        <f aca="false">IF(N(E88)=0,"",$C$5-D88)</f>
        <v/>
      </c>
      <c r="I88" s="10" t="str">
        <f aca="false">IF(H88="","",INDEX(Inputs!$A$10:$A$16,MATCH(H88,Inputs!$B$10:$B$16,1)))</f>
        <v/>
      </c>
      <c r="J88" s="31" t="n">
        <f aca="false">IF(OR(N(E88)=0,F88="Yes"),0,E88)</f>
        <v>0</v>
      </c>
      <c r="K88" s="32" t="n">
        <f aca="false">IF(I88="",0,INDEX('Provision Matrix'!$E$6:$E$12,MATCH(I88,'Provision Matrix'!$A$6:$A$12,0)))</f>
        <v>0</v>
      </c>
      <c r="L88" s="31" t="n">
        <f aca="false">J88*K88</f>
        <v>0</v>
      </c>
      <c r="M88" s="31" t="n">
        <f aca="false">IF(F88="Yes",N(E88)*N(G88),0)</f>
        <v>0</v>
      </c>
      <c r="N88" s="31" t="n">
        <f aca="false">L88+M88</f>
        <v>0</v>
      </c>
    </row>
    <row r="89" customFormat="false" ht="15" hidden="false" customHeight="false" outlineLevel="0" collapsed="false">
      <c r="A89" s="8"/>
      <c r="B89" s="8"/>
      <c r="C89" s="17"/>
      <c r="D89" s="17"/>
      <c r="E89" s="27"/>
      <c r="F89" s="8"/>
      <c r="G89" s="22"/>
      <c r="H89" s="20" t="str">
        <f aca="false">IF(N(E89)=0,"",$C$5-D89)</f>
        <v/>
      </c>
      <c r="I89" s="10" t="str">
        <f aca="false">IF(H89="","",INDEX(Inputs!$A$10:$A$16,MATCH(H89,Inputs!$B$10:$B$16,1)))</f>
        <v/>
      </c>
      <c r="J89" s="31" t="n">
        <f aca="false">IF(OR(N(E89)=0,F89="Yes"),0,E89)</f>
        <v>0</v>
      </c>
      <c r="K89" s="32" t="n">
        <f aca="false">IF(I89="",0,INDEX('Provision Matrix'!$E$6:$E$12,MATCH(I89,'Provision Matrix'!$A$6:$A$12,0)))</f>
        <v>0</v>
      </c>
      <c r="L89" s="31" t="n">
        <f aca="false">J89*K89</f>
        <v>0</v>
      </c>
      <c r="M89" s="31" t="n">
        <f aca="false">IF(F89="Yes",N(E89)*N(G89),0)</f>
        <v>0</v>
      </c>
      <c r="N89" s="31" t="n">
        <f aca="false">L89+M89</f>
        <v>0</v>
      </c>
    </row>
    <row r="90" customFormat="false" ht="15" hidden="false" customHeight="false" outlineLevel="0" collapsed="false">
      <c r="A90" s="8"/>
      <c r="B90" s="8"/>
      <c r="C90" s="17"/>
      <c r="D90" s="17"/>
      <c r="E90" s="27"/>
      <c r="F90" s="8"/>
      <c r="G90" s="22"/>
      <c r="H90" s="20" t="str">
        <f aca="false">IF(N(E90)=0,"",$C$5-D90)</f>
        <v/>
      </c>
      <c r="I90" s="10" t="str">
        <f aca="false">IF(H90="","",INDEX(Inputs!$A$10:$A$16,MATCH(H90,Inputs!$B$10:$B$16,1)))</f>
        <v/>
      </c>
      <c r="J90" s="31" t="n">
        <f aca="false">IF(OR(N(E90)=0,F90="Yes"),0,E90)</f>
        <v>0</v>
      </c>
      <c r="K90" s="32" t="n">
        <f aca="false">IF(I90="",0,INDEX('Provision Matrix'!$E$6:$E$12,MATCH(I90,'Provision Matrix'!$A$6:$A$12,0)))</f>
        <v>0</v>
      </c>
      <c r="L90" s="31" t="n">
        <f aca="false">J90*K90</f>
        <v>0</v>
      </c>
      <c r="M90" s="31" t="n">
        <f aca="false">IF(F90="Yes",N(E90)*N(G90),0)</f>
        <v>0</v>
      </c>
      <c r="N90" s="31" t="n">
        <f aca="false">L90+M90</f>
        <v>0</v>
      </c>
    </row>
    <row r="91" customFormat="false" ht="15" hidden="false" customHeight="false" outlineLevel="0" collapsed="false">
      <c r="A91" s="8"/>
      <c r="B91" s="8"/>
      <c r="C91" s="17"/>
      <c r="D91" s="17"/>
      <c r="E91" s="27"/>
      <c r="F91" s="8"/>
      <c r="G91" s="22"/>
      <c r="H91" s="20" t="str">
        <f aca="false">IF(N(E91)=0,"",$C$5-D91)</f>
        <v/>
      </c>
      <c r="I91" s="10" t="str">
        <f aca="false">IF(H91="","",INDEX(Inputs!$A$10:$A$16,MATCH(H91,Inputs!$B$10:$B$16,1)))</f>
        <v/>
      </c>
      <c r="J91" s="31" t="n">
        <f aca="false">IF(OR(N(E91)=0,F91="Yes"),0,E91)</f>
        <v>0</v>
      </c>
      <c r="K91" s="32" t="n">
        <f aca="false">IF(I91="",0,INDEX('Provision Matrix'!$E$6:$E$12,MATCH(I91,'Provision Matrix'!$A$6:$A$12,0)))</f>
        <v>0</v>
      </c>
      <c r="L91" s="31" t="n">
        <f aca="false">J91*K91</f>
        <v>0</v>
      </c>
      <c r="M91" s="31" t="n">
        <f aca="false">IF(F91="Yes",N(E91)*N(G91),0)</f>
        <v>0</v>
      </c>
      <c r="N91" s="31" t="n">
        <f aca="false">L91+M91</f>
        <v>0</v>
      </c>
    </row>
    <row r="92" customFormat="false" ht="15" hidden="false" customHeight="false" outlineLevel="0" collapsed="false">
      <c r="A92" s="8"/>
      <c r="B92" s="8"/>
      <c r="C92" s="17"/>
      <c r="D92" s="17"/>
      <c r="E92" s="27"/>
      <c r="F92" s="8"/>
      <c r="G92" s="22"/>
      <c r="H92" s="20" t="str">
        <f aca="false">IF(N(E92)=0,"",$C$5-D92)</f>
        <v/>
      </c>
      <c r="I92" s="10" t="str">
        <f aca="false">IF(H92="","",INDEX(Inputs!$A$10:$A$16,MATCH(H92,Inputs!$B$10:$B$16,1)))</f>
        <v/>
      </c>
      <c r="J92" s="31" t="n">
        <f aca="false">IF(OR(N(E92)=0,F92="Yes"),0,E92)</f>
        <v>0</v>
      </c>
      <c r="K92" s="32" t="n">
        <f aca="false">IF(I92="",0,INDEX('Provision Matrix'!$E$6:$E$12,MATCH(I92,'Provision Matrix'!$A$6:$A$12,0)))</f>
        <v>0</v>
      </c>
      <c r="L92" s="31" t="n">
        <f aca="false">J92*K92</f>
        <v>0</v>
      </c>
      <c r="M92" s="31" t="n">
        <f aca="false">IF(F92="Yes",N(E92)*N(G92),0)</f>
        <v>0</v>
      </c>
      <c r="N92" s="31" t="n">
        <f aca="false">L92+M92</f>
        <v>0</v>
      </c>
    </row>
    <row r="93" customFormat="false" ht="15" hidden="false" customHeight="false" outlineLevel="0" collapsed="false">
      <c r="A93" s="8"/>
      <c r="B93" s="8"/>
      <c r="C93" s="17"/>
      <c r="D93" s="17"/>
      <c r="E93" s="27"/>
      <c r="F93" s="8"/>
      <c r="G93" s="22"/>
      <c r="H93" s="20" t="str">
        <f aca="false">IF(N(E93)=0,"",$C$5-D93)</f>
        <v/>
      </c>
      <c r="I93" s="10" t="str">
        <f aca="false">IF(H93="","",INDEX(Inputs!$A$10:$A$16,MATCH(H93,Inputs!$B$10:$B$16,1)))</f>
        <v/>
      </c>
      <c r="J93" s="31" t="n">
        <f aca="false">IF(OR(N(E93)=0,F93="Yes"),0,E93)</f>
        <v>0</v>
      </c>
      <c r="K93" s="32" t="n">
        <f aca="false">IF(I93="",0,INDEX('Provision Matrix'!$E$6:$E$12,MATCH(I93,'Provision Matrix'!$A$6:$A$12,0)))</f>
        <v>0</v>
      </c>
      <c r="L93" s="31" t="n">
        <f aca="false">J93*K93</f>
        <v>0</v>
      </c>
      <c r="M93" s="31" t="n">
        <f aca="false">IF(F93="Yes",N(E93)*N(G93),0)</f>
        <v>0</v>
      </c>
      <c r="N93" s="31" t="n">
        <f aca="false">L93+M93</f>
        <v>0</v>
      </c>
    </row>
    <row r="94" customFormat="false" ht="15" hidden="false" customHeight="false" outlineLevel="0" collapsed="false">
      <c r="A94" s="8"/>
      <c r="B94" s="8"/>
      <c r="C94" s="17"/>
      <c r="D94" s="17"/>
      <c r="E94" s="27"/>
      <c r="F94" s="8"/>
      <c r="G94" s="22"/>
      <c r="H94" s="20" t="str">
        <f aca="false">IF(N(E94)=0,"",$C$5-D94)</f>
        <v/>
      </c>
      <c r="I94" s="10" t="str">
        <f aca="false">IF(H94="","",INDEX(Inputs!$A$10:$A$16,MATCH(H94,Inputs!$B$10:$B$16,1)))</f>
        <v/>
      </c>
      <c r="J94" s="31" t="n">
        <f aca="false">IF(OR(N(E94)=0,F94="Yes"),0,E94)</f>
        <v>0</v>
      </c>
      <c r="K94" s="32" t="n">
        <f aca="false">IF(I94="",0,INDEX('Provision Matrix'!$E$6:$E$12,MATCH(I94,'Provision Matrix'!$A$6:$A$12,0)))</f>
        <v>0</v>
      </c>
      <c r="L94" s="31" t="n">
        <f aca="false">J94*K94</f>
        <v>0</v>
      </c>
      <c r="M94" s="31" t="n">
        <f aca="false">IF(F94="Yes",N(E94)*N(G94),0)</f>
        <v>0</v>
      </c>
      <c r="N94" s="31" t="n">
        <f aca="false">L94+M94</f>
        <v>0</v>
      </c>
    </row>
    <row r="95" customFormat="false" ht="15" hidden="false" customHeight="false" outlineLevel="0" collapsed="false">
      <c r="A95" s="8"/>
      <c r="B95" s="8"/>
      <c r="C95" s="17"/>
      <c r="D95" s="17"/>
      <c r="E95" s="27"/>
      <c r="F95" s="8"/>
      <c r="G95" s="22"/>
      <c r="H95" s="20" t="str">
        <f aca="false">IF(N(E95)=0,"",$C$5-D95)</f>
        <v/>
      </c>
      <c r="I95" s="10" t="str">
        <f aca="false">IF(H95="","",INDEX(Inputs!$A$10:$A$16,MATCH(H95,Inputs!$B$10:$B$16,1)))</f>
        <v/>
      </c>
      <c r="J95" s="31" t="n">
        <f aca="false">IF(OR(N(E95)=0,F95="Yes"),0,E95)</f>
        <v>0</v>
      </c>
      <c r="K95" s="32" t="n">
        <f aca="false">IF(I95="",0,INDEX('Provision Matrix'!$E$6:$E$12,MATCH(I95,'Provision Matrix'!$A$6:$A$12,0)))</f>
        <v>0</v>
      </c>
      <c r="L95" s="31" t="n">
        <f aca="false">J95*K95</f>
        <v>0</v>
      </c>
      <c r="M95" s="31" t="n">
        <f aca="false">IF(F95="Yes",N(E95)*N(G95),0)</f>
        <v>0</v>
      </c>
      <c r="N95" s="31" t="n">
        <f aca="false">L95+M95</f>
        <v>0</v>
      </c>
    </row>
    <row r="96" customFormat="false" ht="15" hidden="false" customHeight="false" outlineLevel="0" collapsed="false">
      <c r="A96" s="8"/>
      <c r="B96" s="8"/>
      <c r="C96" s="17"/>
      <c r="D96" s="17"/>
      <c r="E96" s="27"/>
      <c r="F96" s="8"/>
      <c r="G96" s="22"/>
      <c r="H96" s="20" t="str">
        <f aca="false">IF(N(E96)=0,"",$C$5-D96)</f>
        <v/>
      </c>
      <c r="I96" s="10" t="str">
        <f aca="false">IF(H96="","",INDEX(Inputs!$A$10:$A$16,MATCH(H96,Inputs!$B$10:$B$16,1)))</f>
        <v/>
      </c>
      <c r="J96" s="31" t="n">
        <f aca="false">IF(OR(N(E96)=0,F96="Yes"),0,E96)</f>
        <v>0</v>
      </c>
      <c r="K96" s="32" t="n">
        <f aca="false">IF(I96="",0,INDEX('Provision Matrix'!$E$6:$E$12,MATCH(I96,'Provision Matrix'!$A$6:$A$12,0)))</f>
        <v>0</v>
      </c>
      <c r="L96" s="31" t="n">
        <f aca="false">J96*K96</f>
        <v>0</v>
      </c>
      <c r="M96" s="31" t="n">
        <f aca="false">IF(F96="Yes",N(E96)*N(G96),0)</f>
        <v>0</v>
      </c>
      <c r="N96" s="31" t="n">
        <f aca="false">L96+M96</f>
        <v>0</v>
      </c>
    </row>
    <row r="97" customFormat="false" ht="15" hidden="false" customHeight="false" outlineLevel="0" collapsed="false">
      <c r="A97" s="8"/>
      <c r="B97" s="8"/>
      <c r="C97" s="17"/>
      <c r="D97" s="17"/>
      <c r="E97" s="27"/>
      <c r="F97" s="8"/>
      <c r="G97" s="22"/>
      <c r="H97" s="20" t="str">
        <f aca="false">IF(N(E97)=0,"",$C$5-D97)</f>
        <v/>
      </c>
      <c r="I97" s="10" t="str">
        <f aca="false">IF(H97="","",INDEX(Inputs!$A$10:$A$16,MATCH(H97,Inputs!$B$10:$B$16,1)))</f>
        <v/>
      </c>
      <c r="J97" s="31" t="n">
        <f aca="false">IF(OR(N(E97)=0,F97="Yes"),0,E97)</f>
        <v>0</v>
      </c>
      <c r="K97" s="32" t="n">
        <f aca="false">IF(I97="",0,INDEX('Provision Matrix'!$E$6:$E$12,MATCH(I97,'Provision Matrix'!$A$6:$A$12,0)))</f>
        <v>0</v>
      </c>
      <c r="L97" s="31" t="n">
        <f aca="false">J97*K97</f>
        <v>0</v>
      </c>
      <c r="M97" s="31" t="n">
        <f aca="false">IF(F97="Yes",N(E97)*N(G97),0)</f>
        <v>0</v>
      </c>
      <c r="N97" s="31" t="n">
        <f aca="false">L97+M97</f>
        <v>0</v>
      </c>
    </row>
    <row r="98" customFormat="false" ht="15" hidden="false" customHeight="false" outlineLevel="0" collapsed="false">
      <c r="A98" s="8"/>
      <c r="B98" s="8"/>
      <c r="C98" s="17"/>
      <c r="D98" s="17"/>
      <c r="E98" s="27"/>
      <c r="F98" s="8"/>
      <c r="G98" s="22"/>
      <c r="H98" s="20" t="str">
        <f aca="false">IF(N(E98)=0,"",$C$5-D98)</f>
        <v/>
      </c>
      <c r="I98" s="10" t="str">
        <f aca="false">IF(H98="","",INDEX(Inputs!$A$10:$A$16,MATCH(H98,Inputs!$B$10:$B$16,1)))</f>
        <v/>
      </c>
      <c r="J98" s="31" t="n">
        <f aca="false">IF(OR(N(E98)=0,F98="Yes"),0,E98)</f>
        <v>0</v>
      </c>
      <c r="K98" s="32" t="n">
        <f aca="false">IF(I98="",0,INDEX('Provision Matrix'!$E$6:$E$12,MATCH(I98,'Provision Matrix'!$A$6:$A$12,0)))</f>
        <v>0</v>
      </c>
      <c r="L98" s="31" t="n">
        <f aca="false">J98*K98</f>
        <v>0</v>
      </c>
      <c r="M98" s="31" t="n">
        <f aca="false">IF(F98="Yes",N(E98)*N(G98),0)</f>
        <v>0</v>
      </c>
      <c r="N98" s="31" t="n">
        <f aca="false">L98+M98</f>
        <v>0</v>
      </c>
    </row>
    <row r="99" customFormat="false" ht="15" hidden="false" customHeight="false" outlineLevel="0" collapsed="false">
      <c r="A99" s="8"/>
      <c r="B99" s="8"/>
      <c r="C99" s="17"/>
      <c r="D99" s="17"/>
      <c r="E99" s="27"/>
      <c r="F99" s="8"/>
      <c r="G99" s="22"/>
      <c r="H99" s="20" t="str">
        <f aca="false">IF(N(E99)=0,"",$C$5-D99)</f>
        <v/>
      </c>
      <c r="I99" s="10" t="str">
        <f aca="false">IF(H99="","",INDEX(Inputs!$A$10:$A$16,MATCH(H99,Inputs!$B$10:$B$16,1)))</f>
        <v/>
      </c>
      <c r="J99" s="31" t="n">
        <f aca="false">IF(OR(N(E99)=0,F99="Yes"),0,E99)</f>
        <v>0</v>
      </c>
      <c r="K99" s="32" t="n">
        <f aca="false">IF(I99="",0,INDEX('Provision Matrix'!$E$6:$E$12,MATCH(I99,'Provision Matrix'!$A$6:$A$12,0)))</f>
        <v>0</v>
      </c>
      <c r="L99" s="31" t="n">
        <f aca="false">J99*K99</f>
        <v>0</v>
      </c>
      <c r="M99" s="31" t="n">
        <f aca="false">IF(F99="Yes",N(E99)*N(G99),0)</f>
        <v>0</v>
      </c>
      <c r="N99" s="31" t="n">
        <f aca="false">L99+M99</f>
        <v>0</v>
      </c>
    </row>
    <row r="100" customFormat="false" ht="15" hidden="false" customHeight="false" outlineLevel="0" collapsed="false">
      <c r="A100" s="8"/>
      <c r="B100" s="8"/>
      <c r="C100" s="17"/>
      <c r="D100" s="17"/>
      <c r="E100" s="27"/>
      <c r="F100" s="8"/>
      <c r="G100" s="22"/>
      <c r="H100" s="20" t="str">
        <f aca="false">IF(N(E100)=0,"",$C$5-D100)</f>
        <v/>
      </c>
      <c r="I100" s="10" t="str">
        <f aca="false">IF(H100="","",INDEX(Inputs!$A$10:$A$16,MATCH(H100,Inputs!$B$10:$B$16,1)))</f>
        <v/>
      </c>
      <c r="J100" s="31" t="n">
        <f aca="false">IF(OR(N(E100)=0,F100="Yes"),0,E100)</f>
        <v>0</v>
      </c>
      <c r="K100" s="32" t="n">
        <f aca="false">IF(I100="",0,INDEX('Provision Matrix'!$E$6:$E$12,MATCH(I100,'Provision Matrix'!$A$6:$A$12,0)))</f>
        <v>0</v>
      </c>
      <c r="L100" s="31" t="n">
        <f aca="false">J100*K100</f>
        <v>0</v>
      </c>
      <c r="M100" s="31" t="n">
        <f aca="false">IF(F100="Yes",N(E100)*N(G100),0)</f>
        <v>0</v>
      </c>
      <c r="N100" s="31" t="n">
        <f aca="false">L100+M100</f>
        <v>0</v>
      </c>
    </row>
    <row r="101" customFormat="false" ht="15" hidden="false" customHeight="false" outlineLevel="0" collapsed="false">
      <c r="A101" s="8"/>
      <c r="B101" s="8"/>
      <c r="C101" s="17"/>
      <c r="D101" s="17"/>
      <c r="E101" s="27"/>
      <c r="F101" s="8"/>
      <c r="G101" s="22"/>
      <c r="H101" s="20" t="str">
        <f aca="false">IF(N(E101)=0,"",$C$5-D101)</f>
        <v/>
      </c>
      <c r="I101" s="10" t="str">
        <f aca="false">IF(H101="","",INDEX(Inputs!$A$10:$A$16,MATCH(H101,Inputs!$B$10:$B$16,1)))</f>
        <v/>
      </c>
      <c r="J101" s="31" t="n">
        <f aca="false">IF(OR(N(E101)=0,F101="Yes"),0,E101)</f>
        <v>0</v>
      </c>
      <c r="K101" s="32" t="n">
        <f aca="false">IF(I101="",0,INDEX('Provision Matrix'!$E$6:$E$12,MATCH(I101,'Provision Matrix'!$A$6:$A$12,0)))</f>
        <v>0</v>
      </c>
      <c r="L101" s="31" t="n">
        <f aca="false">J101*K101</f>
        <v>0</v>
      </c>
      <c r="M101" s="31" t="n">
        <f aca="false">IF(F101="Yes",N(E101)*N(G101),0)</f>
        <v>0</v>
      </c>
      <c r="N101" s="31" t="n">
        <f aca="false">L101+M101</f>
        <v>0</v>
      </c>
    </row>
    <row r="102" customFormat="false" ht="15" hidden="false" customHeight="false" outlineLevel="0" collapsed="false">
      <c r="A102" s="8"/>
      <c r="B102" s="8"/>
      <c r="C102" s="17"/>
      <c r="D102" s="17"/>
      <c r="E102" s="27"/>
      <c r="F102" s="8"/>
      <c r="G102" s="22"/>
      <c r="H102" s="20" t="str">
        <f aca="false">IF(N(E102)=0,"",$C$5-D102)</f>
        <v/>
      </c>
      <c r="I102" s="10" t="str">
        <f aca="false">IF(H102="","",INDEX(Inputs!$A$10:$A$16,MATCH(H102,Inputs!$B$10:$B$16,1)))</f>
        <v/>
      </c>
      <c r="J102" s="31" t="n">
        <f aca="false">IF(OR(N(E102)=0,F102="Yes"),0,E102)</f>
        <v>0</v>
      </c>
      <c r="K102" s="32" t="n">
        <f aca="false">IF(I102="",0,INDEX('Provision Matrix'!$E$6:$E$12,MATCH(I102,'Provision Matrix'!$A$6:$A$12,0)))</f>
        <v>0</v>
      </c>
      <c r="L102" s="31" t="n">
        <f aca="false">J102*K102</f>
        <v>0</v>
      </c>
      <c r="M102" s="31" t="n">
        <f aca="false">IF(F102="Yes",N(E102)*N(G102),0)</f>
        <v>0</v>
      </c>
      <c r="N102" s="31" t="n">
        <f aca="false">L102+M102</f>
        <v>0</v>
      </c>
    </row>
    <row r="103" customFormat="false" ht="15" hidden="false" customHeight="false" outlineLevel="0" collapsed="false">
      <c r="A103" s="8"/>
      <c r="B103" s="8"/>
      <c r="C103" s="17"/>
      <c r="D103" s="17"/>
      <c r="E103" s="27"/>
      <c r="F103" s="8"/>
      <c r="G103" s="22"/>
      <c r="H103" s="20" t="str">
        <f aca="false">IF(N(E103)=0,"",$C$5-D103)</f>
        <v/>
      </c>
      <c r="I103" s="10" t="str">
        <f aca="false">IF(H103="","",INDEX(Inputs!$A$10:$A$16,MATCH(H103,Inputs!$B$10:$B$16,1)))</f>
        <v/>
      </c>
      <c r="J103" s="31" t="n">
        <f aca="false">IF(OR(N(E103)=0,F103="Yes"),0,E103)</f>
        <v>0</v>
      </c>
      <c r="K103" s="32" t="n">
        <f aca="false">IF(I103="",0,INDEX('Provision Matrix'!$E$6:$E$12,MATCH(I103,'Provision Matrix'!$A$6:$A$12,0)))</f>
        <v>0</v>
      </c>
      <c r="L103" s="31" t="n">
        <f aca="false">J103*K103</f>
        <v>0</v>
      </c>
      <c r="M103" s="31" t="n">
        <f aca="false">IF(F103="Yes",N(E103)*N(G103),0)</f>
        <v>0</v>
      </c>
      <c r="N103" s="31" t="n">
        <f aca="false">L103+M103</f>
        <v>0</v>
      </c>
    </row>
    <row r="104" customFormat="false" ht="15" hidden="false" customHeight="false" outlineLevel="0" collapsed="false">
      <c r="A104" s="8"/>
      <c r="B104" s="8"/>
      <c r="C104" s="17"/>
      <c r="D104" s="17"/>
      <c r="E104" s="27"/>
      <c r="F104" s="8"/>
      <c r="G104" s="22"/>
      <c r="H104" s="20" t="str">
        <f aca="false">IF(N(E104)=0,"",$C$5-D104)</f>
        <v/>
      </c>
      <c r="I104" s="10" t="str">
        <f aca="false">IF(H104="","",INDEX(Inputs!$A$10:$A$16,MATCH(H104,Inputs!$B$10:$B$16,1)))</f>
        <v/>
      </c>
      <c r="J104" s="31" t="n">
        <f aca="false">IF(OR(N(E104)=0,F104="Yes"),0,E104)</f>
        <v>0</v>
      </c>
      <c r="K104" s="32" t="n">
        <f aca="false">IF(I104="",0,INDEX('Provision Matrix'!$E$6:$E$12,MATCH(I104,'Provision Matrix'!$A$6:$A$12,0)))</f>
        <v>0</v>
      </c>
      <c r="L104" s="31" t="n">
        <f aca="false">J104*K104</f>
        <v>0</v>
      </c>
      <c r="M104" s="31" t="n">
        <f aca="false">IF(F104="Yes",N(E104)*N(G104),0)</f>
        <v>0</v>
      </c>
      <c r="N104" s="31" t="n">
        <f aca="false">L104+M104</f>
        <v>0</v>
      </c>
    </row>
    <row r="105" customFormat="false" ht="15" hidden="false" customHeight="false" outlineLevel="0" collapsed="false">
      <c r="A105" s="8"/>
      <c r="B105" s="8"/>
      <c r="C105" s="17"/>
      <c r="D105" s="17"/>
      <c r="E105" s="27"/>
      <c r="F105" s="8"/>
      <c r="G105" s="22"/>
      <c r="H105" s="20" t="str">
        <f aca="false">IF(N(E105)=0,"",$C$5-D105)</f>
        <v/>
      </c>
      <c r="I105" s="10" t="str">
        <f aca="false">IF(H105="","",INDEX(Inputs!$A$10:$A$16,MATCH(H105,Inputs!$B$10:$B$16,1)))</f>
        <v/>
      </c>
      <c r="J105" s="31" t="n">
        <f aca="false">IF(OR(N(E105)=0,F105="Yes"),0,E105)</f>
        <v>0</v>
      </c>
      <c r="K105" s="32" t="n">
        <f aca="false">IF(I105="",0,INDEX('Provision Matrix'!$E$6:$E$12,MATCH(I105,'Provision Matrix'!$A$6:$A$12,0)))</f>
        <v>0</v>
      </c>
      <c r="L105" s="31" t="n">
        <f aca="false">J105*K105</f>
        <v>0</v>
      </c>
      <c r="M105" s="31" t="n">
        <f aca="false">IF(F105="Yes",N(E105)*N(G105),0)</f>
        <v>0</v>
      </c>
      <c r="N105" s="31" t="n">
        <f aca="false">L105+M105</f>
        <v>0</v>
      </c>
    </row>
    <row r="106" customFormat="false" ht="15" hidden="false" customHeight="false" outlineLevel="0" collapsed="false">
      <c r="A106" s="8"/>
      <c r="B106" s="8"/>
      <c r="C106" s="17"/>
      <c r="D106" s="17"/>
      <c r="E106" s="27"/>
      <c r="F106" s="8"/>
      <c r="G106" s="22"/>
      <c r="H106" s="20" t="str">
        <f aca="false">IF(N(E106)=0,"",$C$5-D106)</f>
        <v/>
      </c>
      <c r="I106" s="10" t="str">
        <f aca="false">IF(H106="","",INDEX(Inputs!$A$10:$A$16,MATCH(H106,Inputs!$B$10:$B$16,1)))</f>
        <v/>
      </c>
      <c r="J106" s="31" t="n">
        <f aca="false">IF(OR(N(E106)=0,F106="Yes"),0,E106)</f>
        <v>0</v>
      </c>
      <c r="K106" s="32" t="n">
        <f aca="false">IF(I106="",0,INDEX('Provision Matrix'!$E$6:$E$12,MATCH(I106,'Provision Matrix'!$A$6:$A$12,0)))</f>
        <v>0</v>
      </c>
      <c r="L106" s="31" t="n">
        <f aca="false">J106*K106</f>
        <v>0</v>
      </c>
      <c r="M106" s="31" t="n">
        <f aca="false">IF(F106="Yes",N(E106)*N(G106),0)</f>
        <v>0</v>
      </c>
      <c r="N106" s="31" t="n">
        <f aca="false">L106+M106</f>
        <v>0</v>
      </c>
    </row>
    <row r="107" customFormat="false" ht="15" hidden="false" customHeight="false" outlineLevel="0" collapsed="false">
      <c r="A107" s="8"/>
      <c r="B107" s="8"/>
      <c r="C107" s="17"/>
      <c r="D107" s="17"/>
      <c r="E107" s="27"/>
      <c r="F107" s="8"/>
      <c r="G107" s="22"/>
      <c r="H107" s="20" t="str">
        <f aca="false">IF(N(E107)=0,"",$C$5-D107)</f>
        <v/>
      </c>
      <c r="I107" s="10" t="str">
        <f aca="false">IF(H107="","",INDEX(Inputs!$A$10:$A$16,MATCH(H107,Inputs!$B$10:$B$16,1)))</f>
        <v/>
      </c>
      <c r="J107" s="31" t="n">
        <f aca="false">IF(OR(N(E107)=0,F107="Yes"),0,E107)</f>
        <v>0</v>
      </c>
      <c r="K107" s="32" t="n">
        <f aca="false">IF(I107="",0,INDEX('Provision Matrix'!$E$6:$E$12,MATCH(I107,'Provision Matrix'!$A$6:$A$12,0)))</f>
        <v>0</v>
      </c>
      <c r="L107" s="31" t="n">
        <f aca="false">J107*K107</f>
        <v>0</v>
      </c>
      <c r="M107" s="31" t="n">
        <f aca="false">IF(F107="Yes",N(E107)*N(G107),0)</f>
        <v>0</v>
      </c>
      <c r="N107" s="31" t="n">
        <f aca="false">L107+M107</f>
        <v>0</v>
      </c>
    </row>
    <row r="108" customFormat="false" ht="15" hidden="false" customHeight="false" outlineLevel="0" collapsed="false">
      <c r="A108" s="8"/>
      <c r="B108" s="8"/>
      <c r="C108" s="17"/>
      <c r="D108" s="17"/>
      <c r="E108" s="27"/>
      <c r="F108" s="8"/>
      <c r="G108" s="22"/>
      <c r="H108" s="20" t="str">
        <f aca="false">IF(N(E108)=0,"",$C$5-D108)</f>
        <v/>
      </c>
      <c r="I108" s="10" t="str">
        <f aca="false">IF(H108="","",INDEX(Inputs!$A$10:$A$16,MATCH(H108,Inputs!$B$10:$B$16,1)))</f>
        <v/>
      </c>
      <c r="J108" s="31" t="n">
        <f aca="false">IF(OR(N(E108)=0,F108="Yes"),0,E108)</f>
        <v>0</v>
      </c>
      <c r="K108" s="32" t="n">
        <f aca="false">IF(I108="",0,INDEX('Provision Matrix'!$E$6:$E$12,MATCH(I108,'Provision Matrix'!$A$6:$A$12,0)))</f>
        <v>0</v>
      </c>
      <c r="L108" s="31" t="n">
        <f aca="false">J108*K108</f>
        <v>0</v>
      </c>
      <c r="M108" s="31" t="n">
        <f aca="false">IF(F108="Yes",N(E108)*N(G108),0)</f>
        <v>0</v>
      </c>
      <c r="N108" s="31" t="n">
        <f aca="false">L108+M108</f>
        <v>0</v>
      </c>
    </row>
    <row r="109" customFormat="false" ht="15" hidden="false" customHeight="false" outlineLevel="0" collapsed="false">
      <c r="A109" s="8"/>
      <c r="B109" s="8"/>
      <c r="C109" s="17"/>
      <c r="D109" s="17"/>
      <c r="E109" s="27"/>
      <c r="F109" s="8"/>
      <c r="G109" s="22"/>
      <c r="H109" s="20" t="str">
        <f aca="false">IF(N(E109)=0,"",$C$5-D109)</f>
        <v/>
      </c>
      <c r="I109" s="10" t="str">
        <f aca="false">IF(H109="","",INDEX(Inputs!$A$10:$A$16,MATCH(H109,Inputs!$B$10:$B$16,1)))</f>
        <v/>
      </c>
      <c r="J109" s="31" t="n">
        <f aca="false">IF(OR(N(E109)=0,F109="Yes"),0,E109)</f>
        <v>0</v>
      </c>
      <c r="K109" s="32" t="n">
        <f aca="false">IF(I109="",0,INDEX('Provision Matrix'!$E$6:$E$12,MATCH(I109,'Provision Matrix'!$A$6:$A$12,0)))</f>
        <v>0</v>
      </c>
      <c r="L109" s="31" t="n">
        <f aca="false">J109*K109</f>
        <v>0</v>
      </c>
      <c r="M109" s="31" t="n">
        <f aca="false">IF(F109="Yes",N(E109)*N(G109),0)</f>
        <v>0</v>
      </c>
      <c r="N109" s="31" t="n">
        <f aca="false">L109+M109</f>
        <v>0</v>
      </c>
    </row>
    <row r="110" customFormat="false" ht="15" hidden="false" customHeight="false" outlineLevel="0" collapsed="false">
      <c r="A110" s="8"/>
      <c r="B110" s="8"/>
      <c r="C110" s="17"/>
      <c r="D110" s="17"/>
      <c r="E110" s="27"/>
      <c r="F110" s="8"/>
      <c r="G110" s="22"/>
      <c r="H110" s="20" t="str">
        <f aca="false">IF(N(E110)=0,"",$C$5-D110)</f>
        <v/>
      </c>
      <c r="I110" s="10" t="str">
        <f aca="false">IF(H110="","",INDEX(Inputs!$A$10:$A$16,MATCH(H110,Inputs!$B$10:$B$16,1)))</f>
        <v/>
      </c>
      <c r="J110" s="31" t="n">
        <f aca="false">IF(OR(N(E110)=0,F110="Yes"),0,E110)</f>
        <v>0</v>
      </c>
      <c r="K110" s="32" t="n">
        <f aca="false">IF(I110="",0,INDEX('Provision Matrix'!$E$6:$E$12,MATCH(I110,'Provision Matrix'!$A$6:$A$12,0)))</f>
        <v>0</v>
      </c>
      <c r="L110" s="31" t="n">
        <f aca="false">J110*K110</f>
        <v>0</v>
      </c>
      <c r="M110" s="31" t="n">
        <f aca="false">IF(F110="Yes",N(E110)*N(G110),0)</f>
        <v>0</v>
      </c>
      <c r="N110" s="31" t="n">
        <f aca="false">L110+M110</f>
        <v>0</v>
      </c>
    </row>
    <row r="111" customFormat="false" ht="15" hidden="false" customHeight="false" outlineLevel="0" collapsed="false">
      <c r="A111" s="8"/>
      <c r="B111" s="8"/>
      <c r="C111" s="17"/>
      <c r="D111" s="17"/>
      <c r="E111" s="27"/>
      <c r="F111" s="8"/>
      <c r="G111" s="22"/>
      <c r="H111" s="20" t="str">
        <f aca="false">IF(N(E111)=0,"",$C$5-D111)</f>
        <v/>
      </c>
      <c r="I111" s="10" t="str">
        <f aca="false">IF(H111="","",INDEX(Inputs!$A$10:$A$16,MATCH(H111,Inputs!$B$10:$B$16,1)))</f>
        <v/>
      </c>
      <c r="J111" s="31" t="n">
        <f aca="false">IF(OR(N(E111)=0,F111="Yes"),0,E111)</f>
        <v>0</v>
      </c>
      <c r="K111" s="32" t="n">
        <f aca="false">IF(I111="",0,INDEX('Provision Matrix'!$E$6:$E$12,MATCH(I111,'Provision Matrix'!$A$6:$A$12,0)))</f>
        <v>0</v>
      </c>
      <c r="L111" s="31" t="n">
        <f aca="false">J111*K111</f>
        <v>0</v>
      </c>
      <c r="M111" s="31" t="n">
        <f aca="false">IF(F111="Yes",N(E111)*N(G111),0)</f>
        <v>0</v>
      </c>
      <c r="N111" s="31" t="n">
        <f aca="false">L111+M111</f>
        <v>0</v>
      </c>
    </row>
    <row r="112" customFormat="false" ht="15" hidden="false" customHeight="false" outlineLevel="0" collapsed="false">
      <c r="A112" s="8"/>
      <c r="B112" s="8"/>
      <c r="C112" s="17"/>
      <c r="D112" s="17"/>
      <c r="E112" s="27"/>
      <c r="F112" s="8"/>
      <c r="G112" s="22"/>
      <c r="H112" s="20" t="str">
        <f aca="false">IF(N(E112)=0,"",$C$5-D112)</f>
        <v/>
      </c>
      <c r="I112" s="10" t="str">
        <f aca="false">IF(H112="","",INDEX(Inputs!$A$10:$A$16,MATCH(H112,Inputs!$B$10:$B$16,1)))</f>
        <v/>
      </c>
      <c r="J112" s="31" t="n">
        <f aca="false">IF(OR(N(E112)=0,F112="Yes"),0,E112)</f>
        <v>0</v>
      </c>
      <c r="K112" s="32" t="n">
        <f aca="false">IF(I112="",0,INDEX('Provision Matrix'!$E$6:$E$12,MATCH(I112,'Provision Matrix'!$A$6:$A$12,0)))</f>
        <v>0</v>
      </c>
      <c r="L112" s="31" t="n">
        <f aca="false">J112*K112</f>
        <v>0</v>
      </c>
      <c r="M112" s="31" t="n">
        <f aca="false">IF(F112="Yes",N(E112)*N(G112),0)</f>
        <v>0</v>
      </c>
      <c r="N112" s="31" t="n">
        <f aca="false">L112+M112</f>
        <v>0</v>
      </c>
    </row>
    <row r="113" customFormat="false" ht="15" hidden="false" customHeight="false" outlineLevel="0" collapsed="false">
      <c r="A113" s="8"/>
      <c r="B113" s="8"/>
      <c r="C113" s="17"/>
      <c r="D113" s="17"/>
      <c r="E113" s="27"/>
      <c r="F113" s="8"/>
      <c r="G113" s="22"/>
      <c r="H113" s="20" t="str">
        <f aca="false">IF(N(E113)=0,"",$C$5-D113)</f>
        <v/>
      </c>
      <c r="I113" s="10" t="str">
        <f aca="false">IF(H113="","",INDEX(Inputs!$A$10:$A$16,MATCH(H113,Inputs!$B$10:$B$16,1)))</f>
        <v/>
      </c>
      <c r="J113" s="31" t="n">
        <f aca="false">IF(OR(N(E113)=0,F113="Yes"),0,E113)</f>
        <v>0</v>
      </c>
      <c r="K113" s="32" t="n">
        <f aca="false">IF(I113="",0,INDEX('Provision Matrix'!$E$6:$E$12,MATCH(I113,'Provision Matrix'!$A$6:$A$12,0)))</f>
        <v>0</v>
      </c>
      <c r="L113" s="31" t="n">
        <f aca="false">J113*K113</f>
        <v>0</v>
      </c>
      <c r="M113" s="31" t="n">
        <f aca="false">IF(F113="Yes",N(E113)*N(G113),0)</f>
        <v>0</v>
      </c>
      <c r="N113" s="31" t="n">
        <f aca="false">L113+M113</f>
        <v>0</v>
      </c>
    </row>
    <row r="114" customFormat="false" ht="15" hidden="false" customHeight="false" outlineLevel="0" collapsed="false">
      <c r="A114" s="8"/>
      <c r="B114" s="8"/>
      <c r="C114" s="17"/>
      <c r="D114" s="17"/>
      <c r="E114" s="27"/>
      <c r="F114" s="8"/>
      <c r="G114" s="22"/>
      <c r="H114" s="20" t="str">
        <f aca="false">IF(N(E114)=0,"",$C$5-D114)</f>
        <v/>
      </c>
      <c r="I114" s="10" t="str">
        <f aca="false">IF(H114="","",INDEX(Inputs!$A$10:$A$16,MATCH(H114,Inputs!$B$10:$B$16,1)))</f>
        <v/>
      </c>
      <c r="J114" s="31" t="n">
        <f aca="false">IF(OR(N(E114)=0,F114="Yes"),0,E114)</f>
        <v>0</v>
      </c>
      <c r="K114" s="32" t="n">
        <f aca="false">IF(I114="",0,INDEX('Provision Matrix'!$E$6:$E$12,MATCH(I114,'Provision Matrix'!$A$6:$A$12,0)))</f>
        <v>0</v>
      </c>
      <c r="L114" s="31" t="n">
        <f aca="false">J114*K114</f>
        <v>0</v>
      </c>
      <c r="M114" s="31" t="n">
        <f aca="false">IF(F114="Yes",N(E114)*N(G114),0)</f>
        <v>0</v>
      </c>
      <c r="N114" s="31" t="n">
        <f aca="false">L114+M114</f>
        <v>0</v>
      </c>
    </row>
    <row r="115" customFormat="false" ht="15" hidden="false" customHeight="false" outlineLevel="0" collapsed="false">
      <c r="A115" s="8"/>
      <c r="B115" s="8"/>
      <c r="C115" s="17"/>
      <c r="D115" s="17"/>
      <c r="E115" s="27"/>
      <c r="F115" s="8"/>
      <c r="G115" s="22"/>
      <c r="H115" s="20" t="str">
        <f aca="false">IF(N(E115)=0,"",$C$5-D115)</f>
        <v/>
      </c>
      <c r="I115" s="10" t="str">
        <f aca="false">IF(H115="","",INDEX(Inputs!$A$10:$A$16,MATCH(H115,Inputs!$B$10:$B$16,1)))</f>
        <v/>
      </c>
      <c r="J115" s="31" t="n">
        <f aca="false">IF(OR(N(E115)=0,F115="Yes"),0,E115)</f>
        <v>0</v>
      </c>
      <c r="K115" s="32" t="n">
        <f aca="false">IF(I115="",0,INDEX('Provision Matrix'!$E$6:$E$12,MATCH(I115,'Provision Matrix'!$A$6:$A$12,0)))</f>
        <v>0</v>
      </c>
      <c r="L115" s="31" t="n">
        <f aca="false">J115*K115</f>
        <v>0</v>
      </c>
      <c r="M115" s="31" t="n">
        <f aca="false">IF(F115="Yes",N(E115)*N(G115),0)</f>
        <v>0</v>
      </c>
      <c r="N115" s="31" t="n">
        <f aca="false">L115+M115</f>
        <v>0</v>
      </c>
    </row>
    <row r="116" customFormat="false" ht="15" hidden="false" customHeight="false" outlineLevel="0" collapsed="false">
      <c r="A116" s="8"/>
      <c r="B116" s="8"/>
      <c r="C116" s="17"/>
      <c r="D116" s="17"/>
      <c r="E116" s="27"/>
      <c r="F116" s="8"/>
      <c r="G116" s="22"/>
      <c r="H116" s="20" t="str">
        <f aca="false">IF(N(E116)=0,"",$C$5-D116)</f>
        <v/>
      </c>
      <c r="I116" s="10" t="str">
        <f aca="false">IF(H116="","",INDEX(Inputs!$A$10:$A$16,MATCH(H116,Inputs!$B$10:$B$16,1)))</f>
        <v/>
      </c>
      <c r="J116" s="31" t="n">
        <f aca="false">IF(OR(N(E116)=0,F116="Yes"),0,E116)</f>
        <v>0</v>
      </c>
      <c r="K116" s="32" t="n">
        <f aca="false">IF(I116="",0,INDEX('Provision Matrix'!$E$6:$E$12,MATCH(I116,'Provision Matrix'!$A$6:$A$12,0)))</f>
        <v>0</v>
      </c>
      <c r="L116" s="31" t="n">
        <f aca="false">J116*K116</f>
        <v>0</v>
      </c>
      <c r="M116" s="31" t="n">
        <f aca="false">IF(F116="Yes",N(E116)*N(G116),0)</f>
        <v>0</v>
      </c>
      <c r="N116" s="31" t="n">
        <f aca="false">L116+M116</f>
        <v>0</v>
      </c>
    </row>
    <row r="117" customFormat="false" ht="15" hidden="false" customHeight="false" outlineLevel="0" collapsed="false">
      <c r="A117" s="8"/>
      <c r="B117" s="8"/>
      <c r="C117" s="17"/>
      <c r="D117" s="17"/>
      <c r="E117" s="27"/>
      <c r="F117" s="8"/>
      <c r="G117" s="22"/>
      <c r="H117" s="20" t="str">
        <f aca="false">IF(N(E117)=0,"",$C$5-D117)</f>
        <v/>
      </c>
      <c r="I117" s="10" t="str">
        <f aca="false">IF(H117="","",INDEX(Inputs!$A$10:$A$16,MATCH(H117,Inputs!$B$10:$B$16,1)))</f>
        <v/>
      </c>
      <c r="J117" s="31" t="n">
        <f aca="false">IF(OR(N(E117)=0,F117="Yes"),0,E117)</f>
        <v>0</v>
      </c>
      <c r="K117" s="32" t="n">
        <f aca="false">IF(I117="",0,INDEX('Provision Matrix'!$E$6:$E$12,MATCH(I117,'Provision Matrix'!$A$6:$A$12,0)))</f>
        <v>0</v>
      </c>
      <c r="L117" s="31" t="n">
        <f aca="false">J117*K117</f>
        <v>0</v>
      </c>
      <c r="M117" s="31" t="n">
        <f aca="false">IF(F117="Yes",N(E117)*N(G117),0)</f>
        <v>0</v>
      </c>
      <c r="N117" s="31" t="n">
        <f aca="false">L117+M117</f>
        <v>0</v>
      </c>
    </row>
    <row r="118" customFormat="false" ht="15" hidden="false" customHeight="false" outlineLevel="0" collapsed="false">
      <c r="A118" s="8"/>
      <c r="B118" s="8"/>
      <c r="C118" s="17"/>
      <c r="D118" s="17"/>
      <c r="E118" s="27"/>
      <c r="F118" s="8"/>
      <c r="G118" s="22"/>
      <c r="H118" s="20" t="str">
        <f aca="false">IF(N(E118)=0,"",$C$5-D118)</f>
        <v/>
      </c>
      <c r="I118" s="10" t="str">
        <f aca="false">IF(H118="","",INDEX(Inputs!$A$10:$A$16,MATCH(H118,Inputs!$B$10:$B$16,1)))</f>
        <v/>
      </c>
      <c r="J118" s="31" t="n">
        <f aca="false">IF(OR(N(E118)=0,F118="Yes"),0,E118)</f>
        <v>0</v>
      </c>
      <c r="K118" s="32" t="n">
        <f aca="false">IF(I118="",0,INDEX('Provision Matrix'!$E$6:$E$12,MATCH(I118,'Provision Matrix'!$A$6:$A$12,0)))</f>
        <v>0</v>
      </c>
      <c r="L118" s="31" t="n">
        <f aca="false">J118*K118</f>
        <v>0</v>
      </c>
      <c r="M118" s="31" t="n">
        <f aca="false">IF(F118="Yes",N(E118)*N(G118),0)</f>
        <v>0</v>
      </c>
      <c r="N118" s="31" t="n">
        <f aca="false">L118+M118</f>
        <v>0</v>
      </c>
    </row>
    <row r="119" customFormat="false" ht="15" hidden="false" customHeight="false" outlineLevel="0" collapsed="false">
      <c r="A119" s="8"/>
      <c r="B119" s="8"/>
      <c r="C119" s="17"/>
      <c r="D119" s="17"/>
      <c r="E119" s="27"/>
      <c r="F119" s="8"/>
      <c r="G119" s="22"/>
      <c r="H119" s="20" t="str">
        <f aca="false">IF(N(E119)=0,"",$C$5-D119)</f>
        <v/>
      </c>
      <c r="I119" s="10" t="str">
        <f aca="false">IF(H119="","",INDEX(Inputs!$A$10:$A$16,MATCH(H119,Inputs!$B$10:$B$16,1)))</f>
        <v/>
      </c>
      <c r="J119" s="31" t="n">
        <f aca="false">IF(OR(N(E119)=0,F119="Yes"),0,E119)</f>
        <v>0</v>
      </c>
      <c r="K119" s="32" t="n">
        <f aca="false">IF(I119="",0,INDEX('Provision Matrix'!$E$6:$E$12,MATCH(I119,'Provision Matrix'!$A$6:$A$12,0)))</f>
        <v>0</v>
      </c>
      <c r="L119" s="31" t="n">
        <f aca="false">J119*K119</f>
        <v>0</v>
      </c>
      <c r="M119" s="31" t="n">
        <f aca="false">IF(F119="Yes",N(E119)*N(G119),0)</f>
        <v>0</v>
      </c>
      <c r="N119" s="31" t="n">
        <f aca="false">L119+M119</f>
        <v>0</v>
      </c>
    </row>
    <row r="120" customFormat="false" ht="15" hidden="false" customHeight="false" outlineLevel="0" collapsed="false">
      <c r="A120" s="8"/>
      <c r="B120" s="8"/>
      <c r="C120" s="17"/>
      <c r="D120" s="17"/>
      <c r="E120" s="27"/>
      <c r="F120" s="8"/>
      <c r="G120" s="22"/>
      <c r="H120" s="20" t="str">
        <f aca="false">IF(N(E120)=0,"",$C$5-D120)</f>
        <v/>
      </c>
      <c r="I120" s="10" t="str">
        <f aca="false">IF(H120="","",INDEX(Inputs!$A$10:$A$16,MATCH(H120,Inputs!$B$10:$B$16,1)))</f>
        <v/>
      </c>
      <c r="J120" s="31" t="n">
        <f aca="false">IF(OR(N(E120)=0,F120="Yes"),0,E120)</f>
        <v>0</v>
      </c>
      <c r="K120" s="32" t="n">
        <f aca="false">IF(I120="",0,INDEX('Provision Matrix'!$E$6:$E$12,MATCH(I120,'Provision Matrix'!$A$6:$A$12,0)))</f>
        <v>0</v>
      </c>
      <c r="L120" s="31" t="n">
        <f aca="false">J120*K120</f>
        <v>0</v>
      </c>
      <c r="M120" s="31" t="n">
        <f aca="false">IF(F120="Yes",N(E120)*N(G120),0)</f>
        <v>0</v>
      </c>
      <c r="N120" s="31" t="n">
        <f aca="false">L120+M120</f>
        <v>0</v>
      </c>
    </row>
    <row r="121" customFormat="false" ht="15" hidden="false" customHeight="false" outlineLevel="0" collapsed="false">
      <c r="A121" s="8"/>
      <c r="B121" s="8"/>
      <c r="C121" s="17"/>
      <c r="D121" s="17"/>
      <c r="E121" s="27"/>
      <c r="F121" s="8"/>
      <c r="G121" s="22"/>
      <c r="H121" s="20" t="str">
        <f aca="false">IF(N(E121)=0,"",$C$5-D121)</f>
        <v/>
      </c>
      <c r="I121" s="10" t="str">
        <f aca="false">IF(H121="","",INDEX(Inputs!$A$10:$A$16,MATCH(H121,Inputs!$B$10:$B$16,1)))</f>
        <v/>
      </c>
      <c r="J121" s="31" t="n">
        <f aca="false">IF(OR(N(E121)=0,F121="Yes"),0,E121)</f>
        <v>0</v>
      </c>
      <c r="K121" s="32" t="n">
        <f aca="false">IF(I121="",0,INDEX('Provision Matrix'!$E$6:$E$12,MATCH(I121,'Provision Matrix'!$A$6:$A$12,0)))</f>
        <v>0</v>
      </c>
      <c r="L121" s="31" t="n">
        <f aca="false">J121*K121</f>
        <v>0</v>
      </c>
      <c r="M121" s="31" t="n">
        <f aca="false">IF(F121="Yes",N(E121)*N(G121),0)</f>
        <v>0</v>
      </c>
      <c r="N121" s="31" t="n">
        <f aca="false">L121+M121</f>
        <v>0</v>
      </c>
    </row>
    <row r="122" customFormat="false" ht="15" hidden="false" customHeight="false" outlineLevel="0" collapsed="false">
      <c r="A122" s="8"/>
      <c r="B122" s="8"/>
      <c r="C122" s="17"/>
      <c r="D122" s="17"/>
      <c r="E122" s="27"/>
      <c r="F122" s="8"/>
      <c r="G122" s="22"/>
      <c r="H122" s="20" t="str">
        <f aca="false">IF(N(E122)=0,"",$C$5-D122)</f>
        <v/>
      </c>
      <c r="I122" s="10" t="str">
        <f aca="false">IF(H122="","",INDEX(Inputs!$A$10:$A$16,MATCH(H122,Inputs!$B$10:$B$16,1)))</f>
        <v/>
      </c>
      <c r="J122" s="31" t="n">
        <f aca="false">IF(OR(N(E122)=0,F122="Yes"),0,E122)</f>
        <v>0</v>
      </c>
      <c r="K122" s="32" t="n">
        <f aca="false">IF(I122="",0,INDEX('Provision Matrix'!$E$6:$E$12,MATCH(I122,'Provision Matrix'!$A$6:$A$12,0)))</f>
        <v>0</v>
      </c>
      <c r="L122" s="31" t="n">
        <f aca="false">J122*K122</f>
        <v>0</v>
      </c>
      <c r="M122" s="31" t="n">
        <f aca="false">IF(F122="Yes",N(E122)*N(G122),0)</f>
        <v>0</v>
      </c>
      <c r="N122" s="31" t="n">
        <f aca="false">L122+M122</f>
        <v>0</v>
      </c>
    </row>
    <row r="123" customFormat="false" ht="15" hidden="false" customHeight="false" outlineLevel="0" collapsed="false">
      <c r="A123" s="8"/>
      <c r="B123" s="8"/>
      <c r="C123" s="17"/>
      <c r="D123" s="17"/>
      <c r="E123" s="27"/>
      <c r="F123" s="8"/>
      <c r="G123" s="22"/>
      <c r="H123" s="20" t="str">
        <f aca="false">IF(N(E123)=0,"",$C$5-D123)</f>
        <v/>
      </c>
      <c r="I123" s="10" t="str">
        <f aca="false">IF(H123="","",INDEX(Inputs!$A$10:$A$16,MATCH(H123,Inputs!$B$10:$B$16,1)))</f>
        <v/>
      </c>
      <c r="J123" s="31" t="n">
        <f aca="false">IF(OR(N(E123)=0,F123="Yes"),0,E123)</f>
        <v>0</v>
      </c>
      <c r="K123" s="32" t="n">
        <f aca="false">IF(I123="",0,INDEX('Provision Matrix'!$E$6:$E$12,MATCH(I123,'Provision Matrix'!$A$6:$A$12,0)))</f>
        <v>0</v>
      </c>
      <c r="L123" s="31" t="n">
        <f aca="false">J123*K123</f>
        <v>0</v>
      </c>
      <c r="M123" s="31" t="n">
        <f aca="false">IF(F123="Yes",N(E123)*N(G123),0)</f>
        <v>0</v>
      </c>
      <c r="N123" s="31" t="n">
        <f aca="false">L123+M123</f>
        <v>0</v>
      </c>
    </row>
    <row r="124" customFormat="false" ht="15" hidden="false" customHeight="false" outlineLevel="0" collapsed="false">
      <c r="A124" s="8"/>
      <c r="B124" s="8"/>
      <c r="C124" s="17"/>
      <c r="D124" s="17"/>
      <c r="E124" s="27"/>
      <c r="F124" s="8"/>
      <c r="G124" s="22"/>
      <c r="H124" s="20" t="str">
        <f aca="false">IF(N(E124)=0,"",$C$5-D124)</f>
        <v/>
      </c>
      <c r="I124" s="10" t="str">
        <f aca="false">IF(H124="","",INDEX(Inputs!$A$10:$A$16,MATCH(H124,Inputs!$B$10:$B$16,1)))</f>
        <v/>
      </c>
      <c r="J124" s="31" t="n">
        <f aca="false">IF(OR(N(E124)=0,F124="Yes"),0,E124)</f>
        <v>0</v>
      </c>
      <c r="K124" s="32" t="n">
        <f aca="false">IF(I124="",0,INDEX('Provision Matrix'!$E$6:$E$12,MATCH(I124,'Provision Matrix'!$A$6:$A$12,0)))</f>
        <v>0</v>
      </c>
      <c r="L124" s="31" t="n">
        <f aca="false">J124*K124</f>
        <v>0</v>
      </c>
      <c r="M124" s="31" t="n">
        <f aca="false">IF(F124="Yes",N(E124)*N(G124),0)</f>
        <v>0</v>
      </c>
      <c r="N124" s="31" t="n">
        <f aca="false">L124+M124</f>
        <v>0</v>
      </c>
    </row>
    <row r="125" customFormat="false" ht="15" hidden="false" customHeight="false" outlineLevel="0" collapsed="false">
      <c r="A125" s="8"/>
      <c r="B125" s="8"/>
      <c r="C125" s="17"/>
      <c r="D125" s="17"/>
      <c r="E125" s="27"/>
      <c r="F125" s="8"/>
      <c r="G125" s="22"/>
      <c r="H125" s="20" t="str">
        <f aca="false">IF(N(E125)=0,"",$C$5-D125)</f>
        <v/>
      </c>
      <c r="I125" s="10" t="str">
        <f aca="false">IF(H125="","",INDEX(Inputs!$A$10:$A$16,MATCH(H125,Inputs!$B$10:$B$16,1)))</f>
        <v/>
      </c>
      <c r="J125" s="31" t="n">
        <f aca="false">IF(OR(N(E125)=0,F125="Yes"),0,E125)</f>
        <v>0</v>
      </c>
      <c r="K125" s="32" t="n">
        <f aca="false">IF(I125="",0,INDEX('Provision Matrix'!$E$6:$E$12,MATCH(I125,'Provision Matrix'!$A$6:$A$12,0)))</f>
        <v>0</v>
      </c>
      <c r="L125" s="31" t="n">
        <f aca="false">J125*K125</f>
        <v>0</v>
      </c>
      <c r="M125" s="31" t="n">
        <f aca="false">IF(F125="Yes",N(E125)*N(G125),0)</f>
        <v>0</v>
      </c>
      <c r="N125" s="31" t="n">
        <f aca="false">L125+M125</f>
        <v>0</v>
      </c>
    </row>
    <row r="126" customFormat="false" ht="15" hidden="false" customHeight="false" outlineLevel="0" collapsed="false">
      <c r="A126" s="8"/>
      <c r="B126" s="8"/>
      <c r="C126" s="17"/>
      <c r="D126" s="17"/>
      <c r="E126" s="27"/>
      <c r="F126" s="8"/>
      <c r="G126" s="22"/>
      <c r="H126" s="20" t="str">
        <f aca="false">IF(N(E126)=0,"",$C$5-D126)</f>
        <v/>
      </c>
      <c r="I126" s="10" t="str">
        <f aca="false">IF(H126="","",INDEX(Inputs!$A$10:$A$16,MATCH(H126,Inputs!$B$10:$B$16,1)))</f>
        <v/>
      </c>
      <c r="J126" s="31" t="n">
        <f aca="false">IF(OR(N(E126)=0,F126="Yes"),0,E126)</f>
        <v>0</v>
      </c>
      <c r="K126" s="32" t="n">
        <f aca="false">IF(I126="",0,INDEX('Provision Matrix'!$E$6:$E$12,MATCH(I126,'Provision Matrix'!$A$6:$A$12,0)))</f>
        <v>0</v>
      </c>
      <c r="L126" s="31" t="n">
        <f aca="false">J126*K126</f>
        <v>0</v>
      </c>
      <c r="M126" s="31" t="n">
        <f aca="false">IF(F126="Yes",N(E126)*N(G126),0)</f>
        <v>0</v>
      </c>
      <c r="N126" s="31" t="n">
        <f aca="false">L126+M126</f>
        <v>0</v>
      </c>
    </row>
    <row r="127" customFormat="false" ht="15" hidden="false" customHeight="false" outlineLevel="0" collapsed="false">
      <c r="A127" s="8"/>
      <c r="B127" s="8"/>
      <c r="C127" s="17"/>
      <c r="D127" s="17"/>
      <c r="E127" s="27"/>
      <c r="F127" s="8"/>
      <c r="G127" s="22"/>
      <c r="H127" s="20" t="str">
        <f aca="false">IF(N(E127)=0,"",$C$5-D127)</f>
        <v/>
      </c>
      <c r="I127" s="10" t="str">
        <f aca="false">IF(H127="","",INDEX(Inputs!$A$10:$A$16,MATCH(H127,Inputs!$B$10:$B$16,1)))</f>
        <v/>
      </c>
      <c r="J127" s="31" t="n">
        <f aca="false">IF(OR(N(E127)=0,F127="Yes"),0,E127)</f>
        <v>0</v>
      </c>
      <c r="K127" s="32" t="n">
        <f aca="false">IF(I127="",0,INDEX('Provision Matrix'!$E$6:$E$12,MATCH(I127,'Provision Matrix'!$A$6:$A$12,0)))</f>
        <v>0</v>
      </c>
      <c r="L127" s="31" t="n">
        <f aca="false">J127*K127</f>
        <v>0</v>
      </c>
      <c r="M127" s="31" t="n">
        <f aca="false">IF(F127="Yes",N(E127)*N(G127),0)</f>
        <v>0</v>
      </c>
      <c r="N127" s="31" t="n">
        <f aca="false">L127+M127</f>
        <v>0</v>
      </c>
    </row>
    <row r="128" customFormat="false" ht="15" hidden="false" customHeight="false" outlineLevel="0" collapsed="false">
      <c r="A128" s="8"/>
      <c r="B128" s="8"/>
      <c r="C128" s="17"/>
      <c r="D128" s="17"/>
      <c r="E128" s="27"/>
      <c r="F128" s="8"/>
      <c r="G128" s="22"/>
      <c r="H128" s="20" t="str">
        <f aca="false">IF(N(E128)=0,"",$C$5-D128)</f>
        <v/>
      </c>
      <c r="I128" s="10" t="str">
        <f aca="false">IF(H128="","",INDEX(Inputs!$A$10:$A$16,MATCH(H128,Inputs!$B$10:$B$16,1)))</f>
        <v/>
      </c>
      <c r="J128" s="31" t="n">
        <f aca="false">IF(OR(N(E128)=0,F128="Yes"),0,E128)</f>
        <v>0</v>
      </c>
      <c r="K128" s="32" t="n">
        <f aca="false">IF(I128="",0,INDEX('Provision Matrix'!$E$6:$E$12,MATCH(I128,'Provision Matrix'!$A$6:$A$12,0)))</f>
        <v>0</v>
      </c>
      <c r="L128" s="31" t="n">
        <f aca="false">J128*K128</f>
        <v>0</v>
      </c>
      <c r="M128" s="31" t="n">
        <f aca="false">IF(F128="Yes",N(E128)*N(G128),0)</f>
        <v>0</v>
      </c>
      <c r="N128" s="31" t="n">
        <f aca="false">L128+M128</f>
        <v>0</v>
      </c>
    </row>
    <row r="129" customFormat="false" ht="15" hidden="false" customHeight="false" outlineLevel="0" collapsed="false">
      <c r="A129" s="8"/>
      <c r="B129" s="8"/>
      <c r="C129" s="17"/>
      <c r="D129" s="17"/>
      <c r="E129" s="27"/>
      <c r="F129" s="8"/>
      <c r="G129" s="22"/>
      <c r="H129" s="20" t="str">
        <f aca="false">IF(N(E129)=0,"",$C$5-D129)</f>
        <v/>
      </c>
      <c r="I129" s="10" t="str">
        <f aca="false">IF(H129="","",INDEX(Inputs!$A$10:$A$16,MATCH(H129,Inputs!$B$10:$B$16,1)))</f>
        <v/>
      </c>
      <c r="J129" s="31" t="n">
        <f aca="false">IF(OR(N(E129)=0,F129="Yes"),0,E129)</f>
        <v>0</v>
      </c>
      <c r="K129" s="32" t="n">
        <f aca="false">IF(I129="",0,INDEX('Provision Matrix'!$E$6:$E$12,MATCH(I129,'Provision Matrix'!$A$6:$A$12,0)))</f>
        <v>0</v>
      </c>
      <c r="L129" s="31" t="n">
        <f aca="false">J129*K129</f>
        <v>0</v>
      </c>
      <c r="M129" s="31" t="n">
        <f aca="false">IF(F129="Yes",N(E129)*N(G129),0)</f>
        <v>0</v>
      </c>
      <c r="N129" s="31" t="n">
        <f aca="false">L129+M129</f>
        <v>0</v>
      </c>
    </row>
    <row r="130" customFormat="false" ht="15" hidden="false" customHeight="false" outlineLevel="0" collapsed="false">
      <c r="A130" s="8"/>
      <c r="B130" s="8"/>
      <c r="C130" s="17"/>
      <c r="D130" s="17"/>
      <c r="E130" s="27"/>
      <c r="F130" s="8"/>
      <c r="G130" s="22"/>
      <c r="H130" s="20" t="str">
        <f aca="false">IF(N(E130)=0,"",$C$5-D130)</f>
        <v/>
      </c>
      <c r="I130" s="10" t="str">
        <f aca="false">IF(H130="","",INDEX(Inputs!$A$10:$A$16,MATCH(H130,Inputs!$B$10:$B$16,1)))</f>
        <v/>
      </c>
      <c r="J130" s="31" t="n">
        <f aca="false">IF(OR(N(E130)=0,F130="Yes"),0,E130)</f>
        <v>0</v>
      </c>
      <c r="K130" s="32" t="n">
        <f aca="false">IF(I130="",0,INDEX('Provision Matrix'!$E$6:$E$12,MATCH(I130,'Provision Matrix'!$A$6:$A$12,0)))</f>
        <v>0</v>
      </c>
      <c r="L130" s="31" t="n">
        <f aca="false">J130*K130</f>
        <v>0</v>
      </c>
      <c r="M130" s="31" t="n">
        <f aca="false">IF(F130="Yes",N(E130)*N(G130),0)</f>
        <v>0</v>
      </c>
      <c r="N130" s="31" t="n">
        <f aca="false">L130+M130</f>
        <v>0</v>
      </c>
    </row>
    <row r="131" customFormat="false" ht="15" hidden="false" customHeight="false" outlineLevel="0" collapsed="false">
      <c r="A131" s="8"/>
      <c r="B131" s="8"/>
      <c r="C131" s="17"/>
      <c r="D131" s="17"/>
      <c r="E131" s="27"/>
      <c r="F131" s="8"/>
      <c r="G131" s="22"/>
      <c r="H131" s="20" t="str">
        <f aca="false">IF(N(E131)=0,"",$C$5-D131)</f>
        <v/>
      </c>
      <c r="I131" s="10" t="str">
        <f aca="false">IF(H131="","",INDEX(Inputs!$A$10:$A$16,MATCH(H131,Inputs!$B$10:$B$16,1)))</f>
        <v/>
      </c>
      <c r="J131" s="31" t="n">
        <f aca="false">IF(OR(N(E131)=0,F131="Yes"),0,E131)</f>
        <v>0</v>
      </c>
      <c r="K131" s="32" t="n">
        <f aca="false">IF(I131="",0,INDEX('Provision Matrix'!$E$6:$E$12,MATCH(I131,'Provision Matrix'!$A$6:$A$12,0)))</f>
        <v>0</v>
      </c>
      <c r="L131" s="31" t="n">
        <f aca="false">J131*K131</f>
        <v>0</v>
      </c>
      <c r="M131" s="31" t="n">
        <f aca="false">IF(F131="Yes",N(E131)*N(G131),0)</f>
        <v>0</v>
      </c>
      <c r="N131" s="31" t="n">
        <f aca="false">L131+M131</f>
        <v>0</v>
      </c>
    </row>
    <row r="132" customFormat="false" ht="15" hidden="false" customHeight="false" outlineLevel="0" collapsed="false">
      <c r="A132" s="8"/>
      <c r="B132" s="8"/>
      <c r="C132" s="17"/>
      <c r="D132" s="17"/>
      <c r="E132" s="27"/>
      <c r="F132" s="8"/>
      <c r="G132" s="22"/>
      <c r="H132" s="20" t="str">
        <f aca="false">IF(N(E132)=0,"",$C$5-D132)</f>
        <v/>
      </c>
      <c r="I132" s="10" t="str">
        <f aca="false">IF(H132="","",INDEX(Inputs!$A$10:$A$16,MATCH(H132,Inputs!$B$10:$B$16,1)))</f>
        <v/>
      </c>
      <c r="J132" s="31" t="n">
        <f aca="false">IF(OR(N(E132)=0,F132="Yes"),0,E132)</f>
        <v>0</v>
      </c>
      <c r="K132" s="32" t="n">
        <f aca="false">IF(I132="",0,INDEX('Provision Matrix'!$E$6:$E$12,MATCH(I132,'Provision Matrix'!$A$6:$A$12,0)))</f>
        <v>0</v>
      </c>
      <c r="L132" s="31" t="n">
        <f aca="false">J132*K132</f>
        <v>0</v>
      </c>
      <c r="M132" s="31" t="n">
        <f aca="false">IF(F132="Yes",N(E132)*N(G132),0)</f>
        <v>0</v>
      </c>
      <c r="N132" s="31" t="n">
        <f aca="false">L132+M132</f>
        <v>0</v>
      </c>
    </row>
    <row r="133" customFormat="false" ht="15" hidden="false" customHeight="false" outlineLevel="0" collapsed="false">
      <c r="A133" s="8"/>
      <c r="B133" s="8"/>
      <c r="C133" s="17"/>
      <c r="D133" s="17"/>
      <c r="E133" s="27"/>
      <c r="F133" s="8"/>
      <c r="G133" s="22"/>
      <c r="H133" s="20" t="str">
        <f aca="false">IF(N(E133)=0,"",$C$5-D133)</f>
        <v/>
      </c>
      <c r="I133" s="10" t="str">
        <f aca="false">IF(H133="","",INDEX(Inputs!$A$10:$A$16,MATCH(H133,Inputs!$B$10:$B$16,1)))</f>
        <v/>
      </c>
      <c r="J133" s="31" t="n">
        <f aca="false">IF(OR(N(E133)=0,F133="Yes"),0,E133)</f>
        <v>0</v>
      </c>
      <c r="K133" s="32" t="n">
        <f aca="false">IF(I133="",0,INDEX('Provision Matrix'!$E$6:$E$12,MATCH(I133,'Provision Matrix'!$A$6:$A$12,0)))</f>
        <v>0</v>
      </c>
      <c r="L133" s="31" t="n">
        <f aca="false">J133*K133</f>
        <v>0</v>
      </c>
      <c r="M133" s="31" t="n">
        <f aca="false">IF(F133="Yes",N(E133)*N(G133),0)</f>
        <v>0</v>
      </c>
      <c r="N133" s="31" t="n">
        <f aca="false">L133+M133</f>
        <v>0</v>
      </c>
    </row>
    <row r="134" customFormat="false" ht="15" hidden="false" customHeight="false" outlineLevel="0" collapsed="false">
      <c r="A134" s="8"/>
      <c r="B134" s="8"/>
      <c r="C134" s="17"/>
      <c r="D134" s="17"/>
      <c r="E134" s="27"/>
      <c r="F134" s="8"/>
      <c r="G134" s="22"/>
      <c r="H134" s="20" t="str">
        <f aca="false">IF(N(E134)=0,"",$C$5-D134)</f>
        <v/>
      </c>
      <c r="I134" s="10" t="str">
        <f aca="false">IF(H134="","",INDEX(Inputs!$A$10:$A$16,MATCH(H134,Inputs!$B$10:$B$16,1)))</f>
        <v/>
      </c>
      <c r="J134" s="31" t="n">
        <f aca="false">IF(OR(N(E134)=0,F134="Yes"),0,E134)</f>
        <v>0</v>
      </c>
      <c r="K134" s="32" t="n">
        <f aca="false">IF(I134="",0,INDEX('Provision Matrix'!$E$6:$E$12,MATCH(I134,'Provision Matrix'!$A$6:$A$12,0)))</f>
        <v>0</v>
      </c>
      <c r="L134" s="31" t="n">
        <f aca="false">J134*K134</f>
        <v>0</v>
      </c>
      <c r="M134" s="31" t="n">
        <f aca="false">IF(F134="Yes",N(E134)*N(G134),0)</f>
        <v>0</v>
      </c>
      <c r="N134" s="31" t="n">
        <f aca="false">L134+M134</f>
        <v>0</v>
      </c>
    </row>
    <row r="135" customFormat="false" ht="15" hidden="false" customHeight="false" outlineLevel="0" collapsed="false">
      <c r="A135" s="8"/>
      <c r="B135" s="8"/>
      <c r="C135" s="17"/>
      <c r="D135" s="17"/>
      <c r="E135" s="27"/>
      <c r="F135" s="8"/>
      <c r="G135" s="22"/>
      <c r="H135" s="20" t="str">
        <f aca="false">IF(N(E135)=0,"",$C$5-D135)</f>
        <v/>
      </c>
      <c r="I135" s="10" t="str">
        <f aca="false">IF(H135="","",INDEX(Inputs!$A$10:$A$16,MATCH(H135,Inputs!$B$10:$B$16,1)))</f>
        <v/>
      </c>
      <c r="J135" s="31" t="n">
        <f aca="false">IF(OR(N(E135)=0,F135="Yes"),0,E135)</f>
        <v>0</v>
      </c>
      <c r="K135" s="32" t="n">
        <f aca="false">IF(I135="",0,INDEX('Provision Matrix'!$E$6:$E$12,MATCH(I135,'Provision Matrix'!$A$6:$A$12,0)))</f>
        <v>0</v>
      </c>
      <c r="L135" s="31" t="n">
        <f aca="false">J135*K135</f>
        <v>0</v>
      </c>
      <c r="M135" s="31" t="n">
        <f aca="false">IF(F135="Yes",N(E135)*N(G135),0)</f>
        <v>0</v>
      </c>
      <c r="N135" s="31" t="n">
        <f aca="false">L135+M135</f>
        <v>0</v>
      </c>
    </row>
    <row r="136" customFormat="false" ht="15" hidden="false" customHeight="false" outlineLevel="0" collapsed="false">
      <c r="A136" s="8"/>
      <c r="B136" s="8"/>
      <c r="C136" s="17"/>
      <c r="D136" s="17"/>
      <c r="E136" s="27"/>
      <c r="F136" s="8"/>
      <c r="G136" s="22"/>
      <c r="H136" s="20" t="str">
        <f aca="false">IF(N(E136)=0,"",$C$5-D136)</f>
        <v/>
      </c>
      <c r="I136" s="10" t="str">
        <f aca="false">IF(H136="","",INDEX(Inputs!$A$10:$A$16,MATCH(H136,Inputs!$B$10:$B$16,1)))</f>
        <v/>
      </c>
      <c r="J136" s="31" t="n">
        <f aca="false">IF(OR(N(E136)=0,F136="Yes"),0,E136)</f>
        <v>0</v>
      </c>
      <c r="K136" s="32" t="n">
        <f aca="false">IF(I136="",0,INDEX('Provision Matrix'!$E$6:$E$12,MATCH(I136,'Provision Matrix'!$A$6:$A$12,0)))</f>
        <v>0</v>
      </c>
      <c r="L136" s="31" t="n">
        <f aca="false">J136*K136</f>
        <v>0</v>
      </c>
      <c r="M136" s="31" t="n">
        <f aca="false">IF(F136="Yes",N(E136)*N(G136),0)</f>
        <v>0</v>
      </c>
      <c r="N136" s="31" t="n">
        <f aca="false">L136+M136</f>
        <v>0</v>
      </c>
    </row>
    <row r="137" customFormat="false" ht="15" hidden="false" customHeight="false" outlineLevel="0" collapsed="false">
      <c r="A137" s="8"/>
      <c r="B137" s="8"/>
      <c r="C137" s="17"/>
      <c r="D137" s="17"/>
      <c r="E137" s="27"/>
      <c r="F137" s="8"/>
      <c r="G137" s="22"/>
      <c r="H137" s="20" t="str">
        <f aca="false">IF(N(E137)=0,"",$C$5-D137)</f>
        <v/>
      </c>
      <c r="I137" s="10" t="str">
        <f aca="false">IF(H137="","",INDEX(Inputs!$A$10:$A$16,MATCH(H137,Inputs!$B$10:$B$16,1)))</f>
        <v/>
      </c>
      <c r="J137" s="31" t="n">
        <f aca="false">IF(OR(N(E137)=0,F137="Yes"),0,E137)</f>
        <v>0</v>
      </c>
      <c r="K137" s="32" t="n">
        <f aca="false">IF(I137="",0,INDEX('Provision Matrix'!$E$6:$E$12,MATCH(I137,'Provision Matrix'!$A$6:$A$12,0)))</f>
        <v>0</v>
      </c>
      <c r="L137" s="31" t="n">
        <f aca="false">J137*K137</f>
        <v>0</v>
      </c>
      <c r="M137" s="31" t="n">
        <f aca="false">IF(F137="Yes",N(E137)*N(G137),0)</f>
        <v>0</v>
      </c>
      <c r="N137" s="31" t="n">
        <f aca="false">L137+M137</f>
        <v>0</v>
      </c>
    </row>
    <row r="138" customFormat="false" ht="15" hidden="false" customHeight="false" outlineLevel="0" collapsed="false">
      <c r="A138" s="8"/>
      <c r="B138" s="8"/>
      <c r="C138" s="17"/>
      <c r="D138" s="17"/>
      <c r="E138" s="27"/>
      <c r="F138" s="8"/>
      <c r="G138" s="22"/>
      <c r="H138" s="20" t="str">
        <f aca="false">IF(N(E138)=0,"",$C$5-D138)</f>
        <v/>
      </c>
      <c r="I138" s="10" t="str">
        <f aca="false">IF(H138="","",INDEX(Inputs!$A$10:$A$16,MATCH(H138,Inputs!$B$10:$B$16,1)))</f>
        <v/>
      </c>
      <c r="J138" s="31" t="n">
        <f aca="false">IF(OR(N(E138)=0,F138="Yes"),0,E138)</f>
        <v>0</v>
      </c>
      <c r="K138" s="32" t="n">
        <f aca="false">IF(I138="",0,INDEX('Provision Matrix'!$E$6:$E$12,MATCH(I138,'Provision Matrix'!$A$6:$A$12,0)))</f>
        <v>0</v>
      </c>
      <c r="L138" s="31" t="n">
        <f aca="false">J138*K138</f>
        <v>0</v>
      </c>
      <c r="M138" s="31" t="n">
        <f aca="false">IF(F138="Yes",N(E138)*N(G138),0)</f>
        <v>0</v>
      </c>
      <c r="N138" s="31" t="n">
        <f aca="false">L138+M138</f>
        <v>0</v>
      </c>
    </row>
    <row r="139" customFormat="false" ht="15" hidden="false" customHeight="false" outlineLevel="0" collapsed="false">
      <c r="A139" s="8"/>
      <c r="B139" s="8"/>
      <c r="C139" s="17"/>
      <c r="D139" s="17"/>
      <c r="E139" s="27"/>
      <c r="F139" s="8"/>
      <c r="G139" s="22"/>
      <c r="H139" s="20" t="str">
        <f aca="false">IF(N(E139)=0,"",$C$5-D139)</f>
        <v/>
      </c>
      <c r="I139" s="10" t="str">
        <f aca="false">IF(H139="","",INDEX(Inputs!$A$10:$A$16,MATCH(H139,Inputs!$B$10:$B$16,1)))</f>
        <v/>
      </c>
      <c r="J139" s="31" t="n">
        <f aca="false">IF(OR(N(E139)=0,F139="Yes"),0,E139)</f>
        <v>0</v>
      </c>
      <c r="K139" s="32" t="n">
        <f aca="false">IF(I139="",0,INDEX('Provision Matrix'!$E$6:$E$12,MATCH(I139,'Provision Matrix'!$A$6:$A$12,0)))</f>
        <v>0</v>
      </c>
      <c r="L139" s="31" t="n">
        <f aca="false">J139*K139</f>
        <v>0</v>
      </c>
      <c r="M139" s="31" t="n">
        <f aca="false">IF(F139="Yes",N(E139)*N(G139),0)</f>
        <v>0</v>
      </c>
      <c r="N139" s="31" t="n">
        <f aca="false">L139+M139</f>
        <v>0</v>
      </c>
    </row>
    <row r="140" customFormat="false" ht="15" hidden="false" customHeight="false" outlineLevel="0" collapsed="false">
      <c r="A140" s="8"/>
      <c r="B140" s="8"/>
      <c r="C140" s="17"/>
      <c r="D140" s="17"/>
      <c r="E140" s="27"/>
      <c r="F140" s="8"/>
      <c r="G140" s="22"/>
      <c r="H140" s="20" t="str">
        <f aca="false">IF(N(E140)=0,"",$C$5-D140)</f>
        <v/>
      </c>
      <c r="I140" s="10" t="str">
        <f aca="false">IF(H140="","",INDEX(Inputs!$A$10:$A$16,MATCH(H140,Inputs!$B$10:$B$16,1)))</f>
        <v/>
      </c>
      <c r="J140" s="31" t="n">
        <f aca="false">IF(OR(N(E140)=0,F140="Yes"),0,E140)</f>
        <v>0</v>
      </c>
      <c r="K140" s="32" t="n">
        <f aca="false">IF(I140="",0,INDEX('Provision Matrix'!$E$6:$E$12,MATCH(I140,'Provision Matrix'!$A$6:$A$12,0)))</f>
        <v>0</v>
      </c>
      <c r="L140" s="31" t="n">
        <f aca="false">J140*K140</f>
        <v>0</v>
      </c>
      <c r="M140" s="31" t="n">
        <f aca="false">IF(F140="Yes",N(E140)*N(G140),0)</f>
        <v>0</v>
      </c>
      <c r="N140" s="31" t="n">
        <f aca="false">L140+M140</f>
        <v>0</v>
      </c>
    </row>
    <row r="141" customFormat="false" ht="15" hidden="false" customHeight="false" outlineLevel="0" collapsed="false">
      <c r="A141" s="8"/>
      <c r="B141" s="8"/>
      <c r="C141" s="17"/>
      <c r="D141" s="17"/>
      <c r="E141" s="27"/>
      <c r="F141" s="8"/>
      <c r="G141" s="22"/>
      <c r="H141" s="20" t="str">
        <f aca="false">IF(N(E141)=0,"",$C$5-D141)</f>
        <v/>
      </c>
      <c r="I141" s="10" t="str">
        <f aca="false">IF(H141="","",INDEX(Inputs!$A$10:$A$16,MATCH(H141,Inputs!$B$10:$B$16,1)))</f>
        <v/>
      </c>
      <c r="J141" s="31" t="n">
        <f aca="false">IF(OR(N(E141)=0,F141="Yes"),0,E141)</f>
        <v>0</v>
      </c>
      <c r="K141" s="32" t="n">
        <f aca="false">IF(I141="",0,INDEX('Provision Matrix'!$E$6:$E$12,MATCH(I141,'Provision Matrix'!$A$6:$A$12,0)))</f>
        <v>0</v>
      </c>
      <c r="L141" s="31" t="n">
        <f aca="false">J141*K141</f>
        <v>0</v>
      </c>
      <c r="M141" s="31" t="n">
        <f aca="false">IF(F141="Yes",N(E141)*N(G141),0)</f>
        <v>0</v>
      </c>
      <c r="N141" s="31" t="n">
        <f aca="false">L141+M141</f>
        <v>0</v>
      </c>
    </row>
    <row r="142" customFormat="false" ht="15" hidden="false" customHeight="false" outlineLevel="0" collapsed="false">
      <c r="A142" s="8"/>
      <c r="B142" s="8"/>
      <c r="C142" s="17"/>
      <c r="D142" s="17"/>
      <c r="E142" s="27"/>
      <c r="F142" s="8"/>
      <c r="G142" s="22"/>
      <c r="H142" s="20" t="str">
        <f aca="false">IF(N(E142)=0,"",$C$5-D142)</f>
        <v/>
      </c>
      <c r="I142" s="10" t="str">
        <f aca="false">IF(H142="","",INDEX(Inputs!$A$10:$A$16,MATCH(H142,Inputs!$B$10:$B$16,1)))</f>
        <v/>
      </c>
      <c r="J142" s="31" t="n">
        <f aca="false">IF(OR(N(E142)=0,F142="Yes"),0,E142)</f>
        <v>0</v>
      </c>
      <c r="K142" s="32" t="n">
        <f aca="false">IF(I142="",0,INDEX('Provision Matrix'!$E$6:$E$12,MATCH(I142,'Provision Matrix'!$A$6:$A$12,0)))</f>
        <v>0</v>
      </c>
      <c r="L142" s="31" t="n">
        <f aca="false">J142*K142</f>
        <v>0</v>
      </c>
      <c r="M142" s="31" t="n">
        <f aca="false">IF(F142="Yes",N(E142)*N(G142),0)</f>
        <v>0</v>
      </c>
      <c r="N142" s="31" t="n">
        <f aca="false">L142+M142</f>
        <v>0</v>
      </c>
    </row>
    <row r="143" customFormat="false" ht="15" hidden="false" customHeight="false" outlineLevel="0" collapsed="false">
      <c r="A143" s="8"/>
      <c r="B143" s="8"/>
      <c r="C143" s="17"/>
      <c r="D143" s="17"/>
      <c r="E143" s="27"/>
      <c r="F143" s="8"/>
      <c r="G143" s="22"/>
      <c r="H143" s="20" t="str">
        <f aca="false">IF(N(E143)=0,"",$C$5-D143)</f>
        <v/>
      </c>
      <c r="I143" s="10" t="str">
        <f aca="false">IF(H143="","",INDEX(Inputs!$A$10:$A$16,MATCH(H143,Inputs!$B$10:$B$16,1)))</f>
        <v/>
      </c>
      <c r="J143" s="31" t="n">
        <f aca="false">IF(OR(N(E143)=0,F143="Yes"),0,E143)</f>
        <v>0</v>
      </c>
      <c r="K143" s="32" t="n">
        <f aca="false">IF(I143="",0,INDEX('Provision Matrix'!$E$6:$E$12,MATCH(I143,'Provision Matrix'!$A$6:$A$12,0)))</f>
        <v>0</v>
      </c>
      <c r="L143" s="31" t="n">
        <f aca="false">J143*K143</f>
        <v>0</v>
      </c>
      <c r="M143" s="31" t="n">
        <f aca="false">IF(F143="Yes",N(E143)*N(G143),0)</f>
        <v>0</v>
      </c>
      <c r="N143" s="31" t="n">
        <f aca="false">L143+M143</f>
        <v>0</v>
      </c>
    </row>
    <row r="144" customFormat="false" ht="15" hidden="false" customHeight="false" outlineLevel="0" collapsed="false">
      <c r="A144" s="8"/>
      <c r="B144" s="8"/>
      <c r="C144" s="17"/>
      <c r="D144" s="17"/>
      <c r="E144" s="27"/>
      <c r="F144" s="8"/>
      <c r="G144" s="22"/>
      <c r="H144" s="20" t="str">
        <f aca="false">IF(N(E144)=0,"",$C$5-D144)</f>
        <v/>
      </c>
      <c r="I144" s="10" t="str">
        <f aca="false">IF(H144="","",INDEX(Inputs!$A$10:$A$16,MATCH(H144,Inputs!$B$10:$B$16,1)))</f>
        <v/>
      </c>
      <c r="J144" s="31" t="n">
        <f aca="false">IF(OR(N(E144)=0,F144="Yes"),0,E144)</f>
        <v>0</v>
      </c>
      <c r="K144" s="32" t="n">
        <f aca="false">IF(I144="",0,INDEX('Provision Matrix'!$E$6:$E$12,MATCH(I144,'Provision Matrix'!$A$6:$A$12,0)))</f>
        <v>0</v>
      </c>
      <c r="L144" s="31" t="n">
        <f aca="false">J144*K144</f>
        <v>0</v>
      </c>
      <c r="M144" s="31" t="n">
        <f aca="false">IF(F144="Yes",N(E144)*N(G144),0)</f>
        <v>0</v>
      </c>
      <c r="N144" s="31" t="n">
        <f aca="false">L144+M144</f>
        <v>0</v>
      </c>
    </row>
    <row r="145" customFormat="false" ht="15" hidden="false" customHeight="false" outlineLevel="0" collapsed="false">
      <c r="A145" s="8"/>
      <c r="B145" s="8"/>
      <c r="C145" s="17"/>
      <c r="D145" s="17"/>
      <c r="E145" s="27"/>
      <c r="F145" s="8"/>
      <c r="G145" s="22"/>
      <c r="H145" s="20" t="str">
        <f aca="false">IF(N(E145)=0,"",$C$5-D145)</f>
        <v/>
      </c>
      <c r="I145" s="10" t="str">
        <f aca="false">IF(H145="","",INDEX(Inputs!$A$10:$A$16,MATCH(H145,Inputs!$B$10:$B$16,1)))</f>
        <v/>
      </c>
      <c r="J145" s="31" t="n">
        <f aca="false">IF(OR(N(E145)=0,F145="Yes"),0,E145)</f>
        <v>0</v>
      </c>
      <c r="K145" s="32" t="n">
        <f aca="false">IF(I145="",0,INDEX('Provision Matrix'!$E$6:$E$12,MATCH(I145,'Provision Matrix'!$A$6:$A$12,0)))</f>
        <v>0</v>
      </c>
      <c r="L145" s="31" t="n">
        <f aca="false">J145*K145</f>
        <v>0</v>
      </c>
      <c r="M145" s="31" t="n">
        <f aca="false">IF(F145="Yes",N(E145)*N(G145),0)</f>
        <v>0</v>
      </c>
      <c r="N145" s="31" t="n">
        <f aca="false">L145+M145</f>
        <v>0</v>
      </c>
    </row>
    <row r="146" customFormat="false" ht="15" hidden="false" customHeight="false" outlineLevel="0" collapsed="false">
      <c r="A146" s="8"/>
      <c r="B146" s="8"/>
      <c r="C146" s="17"/>
      <c r="D146" s="17"/>
      <c r="E146" s="27"/>
      <c r="F146" s="8"/>
      <c r="G146" s="22"/>
      <c r="H146" s="20" t="str">
        <f aca="false">IF(N(E146)=0,"",$C$5-D146)</f>
        <v/>
      </c>
      <c r="I146" s="10" t="str">
        <f aca="false">IF(H146="","",INDEX(Inputs!$A$10:$A$16,MATCH(H146,Inputs!$B$10:$B$16,1)))</f>
        <v/>
      </c>
      <c r="J146" s="31" t="n">
        <f aca="false">IF(OR(N(E146)=0,F146="Yes"),0,E146)</f>
        <v>0</v>
      </c>
      <c r="K146" s="32" t="n">
        <f aca="false">IF(I146="",0,INDEX('Provision Matrix'!$E$6:$E$12,MATCH(I146,'Provision Matrix'!$A$6:$A$12,0)))</f>
        <v>0</v>
      </c>
      <c r="L146" s="31" t="n">
        <f aca="false">J146*K146</f>
        <v>0</v>
      </c>
      <c r="M146" s="31" t="n">
        <f aca="false">IF(F146="Yes",N(E146)*N(G146),0)</f>
        <v>0</v>
      </c>
      <c r="N146" s="31" t="n">
        <f aca="false">L146+M146</f>
        <v>0</v>
      </c>
    </row>
    <row r="147" customFormat="false" ht="15" hidden="false" customHeight="false" outlineLevel="0" collapsed="false">
      <c r="A147" s="8"/>
      <c r="B147" s="8"/>
      <c r="C147" s="17"/>
      <c r="D147" s="17"/>
      <c r="E147" s="27"/>
      <c r="F147" s="8"/>
      <c r="G147" s="22"/>
      <c r="H147" s="20" t="str">
        <f aca="false">IF(N(E147)=0,"",$C$5-D147)</f>
        <v/>
      </c>
      <c r="I147" s="10" t="str">
        <f aca="false">IF(H147="","",INDEX(Inputs!$A$10:$A$16,MATCH(H147,Inputs!$B$10:$B$16,1)))</f>
        <v/>
      </c>
      <c r="J147" s="31" t="n">
        <f aca="false">IF(OR(N(E147)=0,F147="Yes"),0,E147)</f>
        <v>0</v>
      </c>
      <c r="K147" s="32" t="n">
        <f aca="false">IF(I147="",0,INDEX('Provision Matrix'!$E$6:$E$12,MATCH(I147,'Provision Matrix'!$A$6:$A$12,0)))</f>
        <v>0</v>
      </c>
      <c r="L147" s="31" t="n">
        <f aca="false">J147*K147</f>
        <v>0</v>
      </c>
      <c r="M147" s="31" t="n">
        <f aca="false">IF(F147="Yes",N(E147)*N(G147),0)</f>
        <v>0</v>
      </c>
      <c r="N147" s="31" t="n">
        <f aca="false">L147+M147</f>
        <v>0</v>
      </c>
    </row>
    <row r="148" customFormat="false" ht="15" hidden="false" customHeight="false" outlineLevel="0" collapsed="false">
      <c r="A148" s="8"/>
      <c r="B148" s="8"/>
      <c r="C148" s="17"/>
      <c r="D148" s="17"/>
      <c r="E148" s="27"/>
      <c r="F148" s="8"/>
      <c r="G148" s="22"/>
      <c r="H148" s="20" t="str">
        <f aca="false">IF(N(E148)=0,"",$C$5-D148)</f>
        <v/>
      </c>
      <c r="I148" s="10" t="str">
        <f aca="false">IF(H148="","",INDEX(Inputs!$A$10:$A$16,MATCH(H148,Inputs!$B$10:$B$16,1)))</f>
        <v/>
      </c>
      <c r="J148" s="31" t="n">
        <f aca="false">IF(OR(N(E148)=0,F148="Yes"),0,E148)</f>
        <v>0</v>
      </c>
      <c r="K148" s="32" t="n">
        <f aca="false">IF(I148="",0,INDEX('Provision Matrix'!$E$6:$E$12,MATCH(I148,'Provision Matrix'!$A$6:$A$12,0)))</f>
        <v>0</v>
      </c>
      <c r="L148" s="31" t="n">
        <f aca="false">J148*K148</f>
        <v>0</v>
      </c>
      <c r="M148" s="31" t="n">
        <f aca="false">IF(F148="Yes",N(E148)*N(G148),0)</f>
        <v>0</v>
      </c>
      <c r="N148" s="31" t="n">
        <f aca="false">L148+M148</f>
        <v>0</v>
      </c>
    </row>
    <row r="149" customFormat="false" ht="15" hidden="false" customHeight="false" outlineLevel="0" collapsed="false">
      <c r="A149" s="8"/>
      <c r="B149" s="8"/>
      <c r="C149" s="17"/>
      <c r="D149" s="17"/>
      <c r="E149" s="27"/>
      <c r="F149" s="8"/>
      <c r="G149" s="22"/>
      <c r="H149" s="20" t="str">
        <f aca="false">IF(N(E149)=0,"",$C$5-D149)</f>
        <v/>
      </c>
      <c r="I149" s="10" t="str">
        <f aca="false">IF(H149="","",INDEX(Inputs!$A$10:$A$16,MATCH(H149,Inputs!$B$10:$B$16,1)))</f>
        <v/>
      </c>
      <c r="J149" s="31" t="n">
        <f aca="false">IF(OR(N(E149)=0,F149="Yes"),0,E149)</f>
        <v>0</v>
      </c>
      <c r="K149" s="32" t="n">
        <f aca="false">IF(I149="",0,INDEX('Provision Matrix'!$E$6:$E$12,MATCH(I149,'Provision Matrix'!$A$6:$A$12,0)))</f>
        <v>0</v>
      </c>
      <c r="L149" s="31" t="n">
        <f aca="false">J149*K149</f>
        <v>0</v>
      </c>
      <c r="M149" s="31" t="n">
        <f aca="false">IF(F149="Yes",N(E149)*N(G149),0)</f>
        <v>0</v>
      </c>
      <c r="N149" s="31" t="n">
        <f aca="false">L149+M149</f>
        <v>0</v>
      </c>
    </row>
    <row r="150" customFormat="false" ht="15" hidden="false" customHeight="false" outlineLevel="0" collapsed="false">
      <c r="A150" s="8"/>
      <c r="B150" s="8"/>
      <c r="C150" s="17"/>
      <c r="D150" s="17"/>
      <c r="E150" s="27"/>
      <c r="F150" s="8"/>
      <c r="G150" s="22"/>
      <c r="H150" s="20" t="str">
        <f aca="false">IF(N(E150)=0,"",$C$5-D150)</f>
        <v/>
      </c>
      <c r="I150" s="10" t="str">
        <f aca="false">IF(H150="","",INDEX(Inputs!$A$10:$A$16,MATCH(H150,Inputs!$B$10:$B$16,1)))</f>
        <v/>
      </c>
      <c r="J150" s="31" t="n">
        <f aca="false">IF(OR(N(E150)=0,F150="Yes"),0,E150)</f>
        <v>0</v>
      </c>
      <c r="K150" s="32" t="n">
        <f aca="false">IF(I150="",0,INDEX('Provision Matrix'!$E$6:$E$12,MATCH(I150,'Provision Matrix'!$A$6:$A$12,0)))</f>
        <v>0</v>
      </c>
      <c r="L150" s="31" t="n">
        <f aca="false">J150*K150</f>
        <v>0</v>
      </c>
      <c r="M150" s="31" t="n">
        <f aca="false">IF(F150="Yes",N(E150)*N(G150),0)</f>
        <v>0</v>
      </c>
      <c r="N150" s="31" t="n">
        <f aca="false">L150+M150</f>
        <v>0</v>
      </c>
    </row>
    <row r="151" customFormat="false" ht="15" hidden="false" customHeight="false" outlineLevel="0" collapsed="false">
      <c r="A151" s="8"/>
      <c r="B151" s="8"/>
      <c r="C151" s="17"/>
      <c r="D151" s="17"/>
      <c r="E151" s="27"/>
      <c r="F151" s="8"/>
      <c r="G151" s="22"/>
      <c r="H151" s="20" t="str">
        <f aca="false">IF(N(E151)=0,"",$C$5-D151)</f>
        <v/>
      </c>
      <c r="I151" s="10" t="str">
        <f aca="false">IF(H151="","",INDEX(Inputs!$A$10:$A$16,MATCH(H151,Inputs!$B$10:$B$16,1)))</f>
        <v/>
      </c>
      <c r="J151" s="31" t="n">
        <f aca="false">IF(OR(N(E151)=0,F151="Yes"),0,E151)</f>
        <v>0</v>
      </c>
      <c r="K151" s="32" t="n">
        <f aca="false">IF(I151="",0,INDEX('Provision Matrix'!$E$6:$E$12,MATCH(I151,'Provision Matrix'!$A$6:$A$12,0)))</f>
        <v>0</v>
      </c>
      <c r="L151" s="31" t="n">
        <f aca="false">J151*K151</f>
        <v>0</v>
      </c>
      <c r="M151" s="31" t="n">
        <f aca="false">IF(F151="Yes",N(E151)*N(G151),0)</f>
        <v>0</v>
      </c>
      <c r="N151" s="31" t="n">
        <f aca="false">L151+M151</f>
        <v>0</v>
      </c>
    </row>
    <row r="152" customFormat="false" ht="15" hidden="false" customHeight="false" outlineLevel="0" collapsed="false">
      <c r="A152" s="8"/>
      <c r="B152" s="8"/>
      <c r="C152" s="17"/>
      <c r="D152" s="17"/>
      <c r="E152" s="27"/>
      <c r="F152" s="8"/>
      <c r="G152" s="22"/>
      <c r="H152" s="20" t="str">
        <f aca="false">IF(N(E152)=0,"",$C$5-D152)</f>
        <v/>
      </c>
      <c r="I152" s="10" t="str">
        <f aca="false">IF(H152="","",INDEX(Inputs!$A$10:$A$16,MATCH(H152,Inputs!$B$10:$B$16,1)))</f>
        <v/>
      </c>
      <c r="J152" s="31" t="n">
        <f aca="false">IF(OR(N(E152)=0,F152="Yes"),0,E152)</f>
        <v>0</v>
      </c>
      <c r="K152" s="32" t="n">
        <f aca="false">IF(I152="",0,INDEX('Provision Matrix'!$E$6:$E$12,MATCH(I152,'Provision Matrix'!$A$6:$A$12,0)))</f>
        <v>0</v>
      </c>
      <c r="L152" s="31" t="n">
        <f aca="false">J152*K152</f>
        <v>0</v>
      </c>
      <c r="M152" s="31" t="n">
        <f aca="false">IF(F152="Yes",N(E152)*N(G152),0)</f>
        <v>0</v>
      </c>
      <c r="N152" s="31" t="n">
        <f aca="false">L152+M152</f>
        <v>0</v>
      </c>
    </row>
    <row r="153" customFormat="false" ht="15" hidden="false" customHeight="false" outlineLevel="0" collapsed="false">
      <c r="A153" s="8"/>
      <c r="B153" s="8"/>
      <c r="C153" s="17"/>
      <c r="D153" s="17"/>
      <c r="E153" s="27"/>
      <c r="F153" s="8"/>
      <c r="G153" s="22"/>
      <c r="H153" s="20" t="str">
        <f aca="false">IF(N(E153)=0,"",$C$5-D153)</f>
        <v/>
      </c>
      <c r="I153" s="10" t="str">
        <f aca="false">IF(H153="","",INDEX(Inputs!$A$10:$A$16,MATCH(H153,Inputs!$B$10:$B$16,1)))</f>
        <v/>
      </c>
      <c r="J153" s="31" t="n">
        <f aca="false">IF(OR(N(E153)=0,F153="Yes"),0,E153)</f>
        <v>0</v>
      </c>
      <c r="K153" s="32" t="n">
        <f aca="false">IF(I153="",0,INDEX('Provision Matrix'!$E$6:$E$12,MATCH(I153,'Provision Matrix'!$A$6:$A$12,0)))</f>
        <v>0</v>
      </c>
      <c r="L153" s="31" t="n">
        <f aca="false">J153*K153</f>
        <v>0</v>
      </c>
      <c r="M153" s="31" t="n">
        <f aca="false">IF(F153="Yes",N(E153)*N(G153),0)</f>
        <v>0</v>
      </c>
      <c r="N153" s="31" t="n">
        <f aca="false">L153+M153</f>
        <v>0</v>
      </c>
    </row>
    <row r="154" customFormat="false" ht="15" hidden="false" customHeight="false" outlineLevel="0" collapsed="false">
      <c r="A154" s="8"/>
      <c r="B154" s="8"/>
      <c r="C154" s="17"/>
      <c r="D154" s="17"/>
      <c r="E154" s="27"/>
      <c r="F154" s="8"/>
      <c r="G154" s="22"/>
      <c r="H154" s="20" t="str">
        <f aca="false">IF(N(E154)=0,"",$C$5-D154)</f>
        <v/>
      </c>
      <c r="I154" s="10" t="str">
        <f aca="false">IF(H154="","",INDEX(Inputs!$A$10:$A$16,MATCH(H154,Inputs!$B$10:$B$16,1)))</f>
        <v/>
      </c>
      <c r="J154" s="31" t="n">
        <f aca="false">IF(OR(N(E154)=0,F154="Yes"),0,E154)</f>
        <v>0</v>
      </c>
      <c r="K154" s="32" t="n">
        <f aca="false">IF(I154="",0,INDEX('Provision Matrix'!$E$6:$E$12,MATCH(I154,'Provision Matrix'!$A$6:$A$12,0)))</f>
        <v>0</v>
      </c>
      <c r="L154" s="31" t="n">
        <f aca="false">J154*K154</f>
        <v>0</v>
      </c>
      <c r="M154" s="31" t="n">
        <f aca="false">IF(F154="Yes",N(E154)*N(G154),0)</f>
        <v>0</v>
      </c>
      <c r="N154" s="31" t="n">
        <f aca="false">L154+M154</f>
        <v>0</v>
      </c>
    </row>
    <row r="155" customFormat="false" ht="15" hidden="false" customHeight="false" outlineLevel="0" collapsed="false">
      <c r="A155" s="8"/>
      <c r="B155" s="8"/>
      <c r="C155" s="17"/>
      <c r="D155" s="17"/>
      <c r="E155" s="27"/>
      <c r="F155" s="8"/>
      <c r="G155" s="22"/>
      <c r="H155" s="20" t="str">
        <f aca="false">IF(N(E155)=0,"",$C$5-D155)</f>
        <v/>
      </c>
      <c r="I155" s="10" t="str">
        <f aca="false">IF(H155="","",INDEX(Inputs!$A$10:$A$16,MATCH(H155,Inputs!$B$10:$B$16,1)))</f>
        <v/>
      </c>
      <c r="J155" s="31" t="n">
        <f aca="false">IF(OR(N(E155)=0,F155="Yes"),0,E155)</f>
        <v>0</v>
      </c>
      <c r="K155" s="32" t="n">
        <f aca="false">IF(I155="",0,INDEX('Provision Matrix'!$E$6:$E$12,MATCH(I155,'Provision Matrix'!$A$6:$A$12,0)))</f>
        <v>0</v>
      </c>
      <c r="L155" s="31" t="n">
        <f aca="false">J155*K155</f>
        <v>0</v>
      </c>
      <c r="M155" s="31" t="n">
        <f aca="false">IF(F155="Yes",N(E155)*N(G155),0)</f>
        <v>0</v>
      </c>
      <c r="N155" s="31" t="n">
        <f aca="false">L155+M155</f>
        <v>0</v>
      </c>
    </row>
    <row r="156" customFormat="false" ht="15" hidden="false" customHeight="false" outlineLevel="0" collapsed="false">
      <c r="A156" s="8"/>
      <c r="B156" s="8"/>
      <c r="C156" s="17"/>
      <c r="D156" s="17"/>
      <c r="E156" s="27"/>
      <c r="F156" s="8"/>
      <c r="G156" s="22"/>
      <c r="H156" s="20" t="str">
        <f aca="false">IF(N(E156)=0,"",$C$5-D156)</f>
        <v/>
      </c>
      <c r="I156" s="10" t="str">
        <f aca="false">IF(H156="","",INDEX(Inputs!$A$10:$A$16,MATCH(H156,Inputs!$B$10:$B$16,1)))</f>
        <v/>
      </c>
      <c r="J156" s="31" t="n">
        <f aca="false">IF(OR(N(E156)=0,F156="Yes"),0,E156)</f>
        <v>0</v>
      </c>
      <c r="K156" s="32" t="n">
        <f aca="false">IF(I156="",0,INDEX('Provision Matrix'!$E$6:$E$12,MATCH(I156,'Provision Matrix'!$A$6:$A$12,0)))</f>
        <v>0</v>
      </c>
      <c r="L156" s="31" t="n">
        <f aca="false">J156*K156</f>
        <v>0</v>
      </c>
      <c r="M156" s="31" t="n">
        <f aca="false">IF(F156="Yes",N(E156)*N(G156),0)</f>
        <v>0</v>
      </c>
      <c r="N156" s="31" t="n">
        <f aca="false">L156+M156</f>
        <v>0</v>
      </c>
    </row>
    <row r="157" customFormat="false" ht="15" hidden="false" customHeight="false" outlineLevel="0" collapsed="false">
      <c r="A157" s="8"/>
      <c r="B157" s="8"/>
      <c r="C157" s="17"/>
      <c r="D157" s="17"/>
      <c r="E157" s="27"/>
      <c r="F157" s="8"/>
      <c r="G157" s="22"/>
      <c r="H157" s="20" t="str">
        <f aca="false">IF(N(E157)=0,"",$C$5-D157)</f>
        <v/>
      </c>
      <c r="I157" s="10" t="str">
        <f aca="false">IF(H157="","",INDEX(Inputs!$A$10:$A$16,MATCH(H157,Inputs!$B$10:$B$16,1)))</f>
        <v/>
      </c>
      <c r="J157" s="31" t="n">
        <f aca="false">IF(OR(N(E157)=0,F157="Yes"),0,E157)</f>
        <v>0</v>
      </c>
      <c r="K157" s="32" t="n">
        <f aca="false">IF(I157="",0,INDEX('Provision Matrix'!$E$6:$E$12,MATCH(I157,'Provision Matrix'!$A$6:$A$12,0)))</f>
        <v>0</v>
      </c>
      <c r="L157" s="31" t="n">
        <f aca="false">J157*K157</f>
        <v>0</v>
      </c>
      <c r="M157" s="31" t="n">
        <f aca="false">IF(F157="Yes",N(E157)*N(G157),0)</f>
        <v>0</v>
      </c>
      <c r="N157" s="31" t="n">
        <f aca="false">L157+M157</f>
        <v>0</v>
      </c>
    </row>
    <row r="158" customFormat="false" ht="15" hidden="false" customHeight="false" outlineLevel="0" collapsed="false">
      <c r="A158" s="8"/>
      <c r="B158" s="8"/>
      <c r="C158" s="17"/>
      <c r="D158" s="17"/>
      <c r="E158" s="27"/>
      <c r="F158" s="8"/>
      <c r="G158" s="22"/>
      <c r="H158" s="20" t="str">
        <f aca="false">IF(N(E158)=0,"",$C$5-D158)</f>
        <v/>
      </c>
      <c r="I158" s="10" t="str">
        <f aca="false">IF(H158="","",INDEX(Inputs!$A$10:$A$16,MATCH(H158,Inputs!$B$10:$B$16,1)))</f>
        <v/>
      </c>
      <c r="J158" s="31" t="n">
        <f aca="false">IF(OR(N(E158)=0,F158="Yes"),0,E158)</f>
        <v>0</v>
      </c>
      <c r="K158" s="32" t="n">
        <f aca="false">IF(I158="",0,INDEX('Provision Matrix'!$E$6:$E$12,MATCH(I158,'Provision Matrix'!$A$6:$A$12,0)))</f>
        <v>0</v>
      </c>
      <c r="L158" s="31" t="n">
        <f aca="false">J158*K158</f>
        <v>0</v>
      </c>
      <c r="M158" s="31" t="n">
        <f aca="false">IF(F158="Yes",N(E158)*N(G158),0)</f>
        <v>0</v>
      </c>
      <c r="N158" s="31" t="n">
        <f aca="false">L158+M158</f>
        <v>0</v>
      </c>
    </row>
    <row r="159" customFormat="false" ht="15" hidden="false" customHeight="false" outlineLevel="0" collapsed="false">
      <c r="A159" s="8"/>
      <c r="B159" s="8"/>
      <c r="C159" s="17"/>
      <c r="D159" s="17"/>
      <c r="E159" s="27"/>
      <c r="F159" s="8"/>
      <c r="G159" s="22"/>
      <c r="H159" s="20" t="str">
        <f aca="false">IF(N(E159)=0,"",$C$5-D159)</f>
        <v/>
      </c>
      <c r="I159" s="10" t="str">
        <f aca="false">IF(H159="","",INDEX(Inputs!$A$10:$A$16,MATCH(H159,Inputs!$B$10:$B$16,1)))</f>
        <v/>
      </c>
      <c r="J159" s="31" t="n">
        <f aca="false">IF(OR(N(E159)=0,F159="Yes"),0,E159)</f>
        <v>0</v>
      </c>
      <c r="K159" s="32" t="n">
        <f aca="false">IF(I159="",0,INDEX('Provision Matrix'!$E$6:$E$12,MATCH(I159,'Provision Matrix'!$A$6:$A$12,0)))</f>
        <v>0</v>
      </c>
      <c r="L159" s="31" t="n">
        <f aca="false">J159*K159</f>
        <v>0</v>
      </c>
      <c r="M159" s="31" t="n">
        <f aca="false">IF(F159="Yes",N(E159)*N(G159),0)</f>
        <v>0</v>
      </c>
      <c r="N159" s="31" t="n">
        <f aca="false">L159+M159</f>
        <v>0</v>
      </c>
    </row>
    <row r="160" customFormat="false" ht="15" hidden="false" customHeight="false" outlineLevel="0" collapsed="false">
      <c r="A160" s="8"/>
      <c r="B160" s="8"/>
      <c r="C160" s="17"/>
      <c r="D160" s="17"/>
      <c r="E160" s="27"/>
      <c r="F160" s="8"/>
      <c r="G160" s="22"/>
      <c r="H160" s="20" t="str">
        <f aca="false">IF(N(E160)=0,"",$C$5-D160)</f>
        <v/>
      </c>
      <c r="I160" s="10" t="str">
        <f aca="false">IF(H160="","",INDEX(Inputs!$A$10:$A$16,MATCH(H160,Inputs!$B$10:$B$16,1)))</f>
        <v/>
      </c>
      <c r="J160" s="31" t="n">
        <f aca="false">IF(OR(N(E160)=0,F160="Yes"),0,E160)</f>
        <v>0</v>
      </c>
      <c r="K160" s="32" t="n">
        <f aca="false">IF(I160="",0,INDEX('Provision Matrix'!$E$6:$E$12,MATCH(I160,'Provision Matrix'!$A$6:$A$12,0)))</f>
        <v>0</v>
      </c>
      <c r="L160" s="31" t="n">
        <f aca="false">J160*K160</f>
        <v>0</v>
      </c>
      <c r="M160" s="31" t="n">
        <f aca="false">IF(F160="Yes",N(E160)*N(G160),0)</f>
        <v>0</v>
      </c>
      <c r="N160" s="31" t="n">
        <f aca="false">L160+M160</f>
        <v>0</v>
      </c>
    </row>
    <row r="161" customFormat="false" ht="15" hidden="false" customHeight="false" outlineLevel="0" collapsed="false">
      <c r="A161" s="8"/>
      <c r="B161" s="8"/>
      <c r="C161" s="17"/>
      <c r="D161" s="17"/>
      <c r="E161" s="27"/>
      <c r="F161" s="8"/>
      <c r="G161" s="22"/>
      <c r="H161" s="20" t="str">
        <f aca="false">IF(N(E161)=0,"",$C$5-D161)</f>
        <v/>
      </c>
      <c r="I161" s="10" t="str">
        <f aca="false">IF(H161="","",INDEX(Inputs!$A$10:$A$16,MATCH(H161,Inputs!$B$10:$B$16,1)))</f>
        <v/>
      </c>
      <c r="J161" s="31" t="n">
        <f aca="false">IF(OR(N(E161)=0,F161="Yes"),0,E161)</f>
        <v>0</v>
      </c>
      <c r="K161" s="32" t="n">
        <f aca="false">IF(I161="",0,INDEX('Provision Matrix'!$E$6:$E$12,MATCH(I161,'Provision Matrix'!$A$6:$A$12,0)))</f>
        <v>0</v>
      </c>
      <c r="L161" s="31" t="n">
        <f aca="false">J161*K161</f>
        <v>0</v>
      </c>
      <c r="M161" s="31" t="n">
        <f aca="false">IF(F161="Yes",N(E161)*N(G161),0)</f>
        <v>0</v>
      </c>
      <c r="N161" s="31" t="n">
        <f aca="false">L161+M161</f>
        <v>0</v>
      </c>
    </row>
    <row r="162" customFormat="false" ht="15" hidden="false" customHeight="false" outlineLevel="0" collapsed="false">
      <c r="A162" s="8"/>
      <c r="B162" s="8"/>
      <c r="C162" s="17"/>
      <c r="D162" s="17"/>
      <c r="E162" s="27"/>
      <c r="F162" s="8"/>
      <c r="G162" s="22"/>
      <c r="H162" s="20" t="str">
        <f aca="false">IF(N(E162)=0,"",$C$5-D162)</f>
        <v/>
      </c>
      <c r="I162" s="10" t="str">
        <f aca="false">IF(H162="","",INDEX(Inputs!$A$10:$A$16,MATCH(H162,Inputs!$B$10:$B$16,1)))</f>
        <v/>
      </c>
      <c r="J162" s="31" t="n">
        <f aca="false">IF(OR(N(E162)=0,F162="Yes"),0,E162)</f>
        <v>0</v>
      </c>
      <c r="K162" s="32" t="n">
        <f aca="false">IF(I162="",0,INDEX('Provision Matrix'!$E$6:$E$12,MATCH(I162,'Provision Matrix'!$A$6:$A$12,0)))</f>
        <v>0</v>
      </c>
      <c r="L162" s="31" t="n">
        <f aca="false">J162*K162</f>
        <v>0</v>
      </c>
      <c r="M162" s="31" t="n">
        <f aca="false">IF(F162="Yes",N(E162)*N(G162),0)</f>
        <v>0</v>
      </c>
      <c r="N162" s="31" t="n">
        <f aca="false">L162+M162</f>
        <v>0</v>
      </c>
    </row>
    <row r="163" customFormat="false" ht="15" hidden="false" customHeight="false" outlineLevel="0" collapsed="false">
      <c r="A163" s="8"/>
      <c r="B163" s="8"/>
      <c r="C163" s="17"/>
      <c r="D163" s="17"/>
      <c r="E163" s="27"/>
      <c r="F163" s="8"/>
      <c r="G163" s="22"/>
      <c r="H163" s="20" t="str">
        <f aca="false">IF(N(E163)=0,"",$C$5-D163)</f>
        <v/>
      </c>
      <c r="I163" s="10" t="str">
        <f aca="false">IF(H163="","",INDEX(Inputs!$A$10:$A$16,MATCH(H163,Inputs!$B$10:$B$16,1)))</f>
        <v/>
      </c>
      <c r="J163" s="31" t="n">
        <f aca="false">IF(OR(N(E163)=0,F163="Yes"),0,E163)</f>
        <v>0</v>
      </c>
      <c r="K163" s="32" t="n">
        <f aca="false">IF(I163="",0,INDEX('Provision Matrix'!$E$6:$E$12,MATCH(I163,'Provision Matrix'!$A$6:$A$12,0)))</f>
        <v>0</v>
      </c>
      <c r="L163" s="31" t="n">
        <f aca="false">J163*K163</f>
        <v>0</v>
      </c>
      <c r="M163" s="31" t="n">
        <f aca="false">IF(F163="Yes",N(E163)*N(G163),0)</f>
        <v>0</v>
      </c>
      <c r="N163" s="31" t="n">
        <f aca="false">L163+M163</f>
        <v>0</v>
      </c>
    </row>
    <row r="164" customFormat="false" ht="15" hidden="false" customHeight="false" outlineLevel="0" collapsed="false">
      <c r="A164" s="8"/>
      <c r="B164" s="8"/>
      <c r="C164" s="17"/>
      <c r="D164" s="17"/>
      <c r="E164" s="27"/>
      <c r="F164" s="8"/>
      <c r="G164" s="22"/>
      <c r="H164" s="20" t="str">
        <f aca="false">IF(N(E164)=0,"",$C$5-D164)</f>
        <v/>
      </c>
      <c r="I164" s="10" t="str">
        <f aca="false">IF(H164="","",INDEX(Inputs!$A$10:$A$16,MATCH(H164,Inputs!$B$10:$B$16,1)))</f>
        <v/>
      </c>
      <c r="J164" s="31" t="n">
        <f aca="false">IF(OR(N(E164)=0,F164="Yes"),0,E164)</f>
        <v>0</v>
      </c>
      <c r="K164" s="32" t="n">
        <f aca="false">IF(I164="",0,INDEX('Provision Matrix'!$E$6:$E$12,MATCH(I164,'Provision Matrix'!$A$6:$A$12,0)))</f>
        <v>0</v>
      </c>
      <c r="L164" s="31" t="n">
        <f aca="false">J164*K164</f>
        <v>0</v>
      </c>
      <c r="M164" s="31" t="n">
        <f aca="false">IF(F164="Yes",N(E164)*N(G164),0)</f>
        <v>0</v>
      </c>
      <c r="N164" s="31" t="n">
        <f aca="false">L164+M164</f>
        <v>0</v>
      </c>
    </row>
    <row r="165" customFormat="false" ht="15" hidden="false" customHeight="false" outlineLevel="0" collapsed="false">
      <c r="A165" s="8"/>
      <c r="B165" s="8"/>
      <c r="C165" s="17"/>
      <c r="D165" s="17"/>
      <c r="E165" s="27"/>
      <c r="F165" s="8"/>
      <c r="G165" s="22"/>
      <c r="H165" s="20" t="str">
        <f aca="false">IF(N(E165)=0,"",$C$5-D165)</f>
        <v/>
      </c>
      <c r="I165" s="10" t="str">
        <f aca="false">IF(H165="","",INDEX(Inputs!$A$10:$A$16,MATCH(H165,Inputs!$B$10:$B$16,1)))</f>
        <v/>
      </c>
      <c r="J165" s="31" t="n">
        <f aca="false">IF(OR(N(E165)=0,F165="Yes"),0,E165)</f>
        <v>0</v>
      </c>
      <c r="K165" s="32" t="n">
        <f aca="false">IF(I165="",0,INDEX('Provision Matrix'!$E$6:$E$12,MATCH(I165,'Provision Matrix'!$A$6:$A$12,0)))</f>
        <v>0</v>
      </c>
      <c r="L165" s="31" t="n">
        <f aca="false">J165*K165</f>
        <v>0</v>
      </c>
      <c r="M165" s="31" t="n">
        <f aca="false">IF(F165="Yes",N(E165)*N(G165),0)</f>
        <v>0</v>
      </c>
      <c r="N165" s="31" t="n">
        <f aca="false">L165+M165</f>
        <v>0</v>
      </c>
    </row>
    <row r="166" customFormat="false" ht="15" hidden="false" customHeight="false" outlineLevel="0" collapsed="false">
      <c r="A166" s="8"/>
      <c r="B166" s="8"/>
      <c r="C166" s="17"/>
      <c r="D166" s="17"/>
      <c r="E166" s="27"/>
      <c r="F166" s="8"/>
      <c r="G166" s="22"/>
      <c r="H166" s="20" t="str">
        <f aca="false">IF(N(E166)=0,"",$C$5-D166)</f>
        <v/>
      </c>
      <c r="I166" s="10" t="str">
        <f aca="false">IF(H166="","",INDEX(Inputs!$A$10:$A$16,MATCH(H166,Inputs!$B$10:$B$16,1)))</f>
        <v/>
      </c>
      <c r="J166" s="31" t="n">
        <f aca="false">IF(OR(N(E166)=0,F166="Yes"),0,E166)</f>
        <v>0</v>
      </c>
      <c r="K166" s="32" t="n">
        <f aca="false">IF(I166="",0,INDEX('Provision Matrix'!$E$6:$E$12,MATCH(I166,'Provision Matrix'!$A$6:$A$12,0)))</f>
        <v>0</v>
      </c>
      <c r="L166" s="31" t="n">
        <f aca="false">J166*K166</f>
        <v>0</v>
      </c>
      <c r="M166" s="31" t="n">
        <f aca="false">IF(F166="Yes",N(E166)*N(G166),0)</f>
        <v>0</v>
      </c>
      <c r="N166" s="31" t="n">
        <f aca="false">L166+M166</f>
        <v>0</v>
      </c>
    </row>
    <row r="167" customFormat="false" ht="15" hidden="false" customHeight="false" outlineLevel="0" collapsed="false">
      <c r="A167" s="8"/>
      <c r="B167" s="8"/>
      <c r="C167" s="17"/>
      <c r="D167" s="17"/>
      <c r="E167" s="27"/>
      <c r="F167" s="8"/>
      <c r="G167" s="22"/>
      <c r="H167" s="20" t="str">
        <f aca="false">IF(N(E167)=0,"",$C$5-D167)</f>
        <v/>
      </c>
      <c r="I167" s="10" t="str">
        <f aca="false">IF(H167="","",INDEX(Inputs!$A$10:$A$16,MATCH(H167,Inputs!$B$10:$B$16,1)))</f>
        <v/>
      </c>
      <c r="J167" s="31" t="n">
        <f aca="false">IF(OR(N(E167)=0,F167="Yes"),0,E167)</f>
        <v>0</v>
      </c>
      <c r="K167" s="32" t="n">
        <f aca="false">IF(I167="",0,INDEX('Provision Matrix'!$E$6:$E$12,MATCH(I167,'Provision Matrix'!$A$6:$A$12,0)))</f>
        <v>0</v>
      </c>
      <c r="L167" s="31" t="n">
        <f aca="false">J167*K167</f>
        <v>0</v>
      </c>
      <c r="M167" s="31" t="n">
        <f aca="false">IF(F167="Yes",N(E167)*N(G167),0)</f>
        <v>0</v>
      </c>
      <c r="N167" s="31" t="n">
        <f aca="false">L167+M167</f>
        <v>0</v>
      </c>
    </row>
    <row r="168" customFormat="false" ht="15" hidden="false" customHeight="false" outlineLevel="0" collapsed="false">
      <c r="A168" s="8"/>
      <c r="B168" s="8"/>
      <c r="C168" s="17"/>
      <c r="D168" s="17"/>
      <c r="E168" s="27"/>
      <c r="F168" s="8"/>
      <c r="G168" s="22"/>
      <c r="H168" s="20" t="str">
        <f aca="false">IF(N(E168)=0,"",$C$5-D168)</f>
        <v/>
      </c>
      <c r="I168" s="10" t="str">
        <f aca="false">IF(H168="","",INDEX(Inputs!$A$10:$A$16,MATCH(H168,Inputs!$B$10:$B$16,1)))</f>
        <v/>
      </c>
      <c r="J168" s="31" t="n">
        <f aca="false">IF(OR(N(E168)=0,F168="Yes"),0,E168)</f>
        <v>0</v>
      </c>
      <c r="K168" s="32" t="n">
        <f aca="false">IF(I168="",0,INDEX('Provision Matrix'!$E$6:$E$12,MATCH(I168,'Provision Matrix'!$A$6:$A$12,0)))</f>
        <v>0</v>
      </c>
      <c r="L168" s="31" t="n">
        <f aca="false">J168*K168</f>
        <v>0</v>
      </c>
      <c r="M168" s="31" t="n">
        <f aca="false">IF(F168="Yes",N(E168)*N(G168),0)</f>
        <v>0</v>
      </c>
      <c r="N168" s="31" t="n">
        <f aca="false">L168+M168</f>
        <v>0</v>
      </c>
    </row>
    <row r="169" customFormat="false" ht="15" hidden="false" customHeight="false" outlineLevel="0" collapsed="false">
      <c r="A169" s="8"/>
      <c r="B169" s="8"/>
      <c r="C169" s="17"/>
      <c r="D169" s="17"/>
      <c r="E169" s="27"/>
      <c r="F169" s="8"/>
      <c r="G169" s="22"/>
      <c r="H169" s="20" t="str">
        <f aca="false">IF(N(E169)=0,"",$C$5-D169)</f>
        <v/>
      </c>
      <c r="I169" s="10" t="str">
        <f aca="false">IF(H169="","",INDEX(Inputs!$A$10:$A$16,MATCH(H169,Inputs!$B$10:$B$16,1)))</f>
        <v/>
      </c>
      <c r="J169" s="31" t="n">
        <f aca="false">IF(OR(N(E169)=0,F169="Yes"),0,E169)</f>
        <v>0</v>
      </c>
      <c r="K169" s="32" t="n">
        <f aca="false">IF(I169="",0,INDEX('Provision Matrix'!$E$6:$E$12,MATCH(I169,'Provision Matrix'!$A$6:$A$12,0)))</f>
        <v>0</v>
      </c>
      <c r="L169" s="31" t="n">
        <f aca="false">J169*K169</f>
        <v>0</v>
      </c>
      <c r="M169" s="31" t="n">
        <f aca="false">IF(F169="Yes",N(E169)*N(G169),0)</f>
        <v>0</v>
      </c>
      <c r="N169" s="31" t="n">
        <f aca="false">L169+M169</f>
        <v>0</v>
      </c>
    </row>
    <row r="170" customFormat="false" ht="15" hidden="false" customHeight="false" outlineLevel="0" collapsed="false">
      <c r="A170" s="8"/>
      <c r="B170" s="8"/>
      <c r="C170" s="17"/>
      <c r="D170" s="17"/>
      <c r="E170" s="27"/>
      <c r="F170" s="8"/>
      <c r="G170" s="22"/>
      <c r="H170" s="20" t="str">
        <f aca="false">IF(N(E170)=0,"",$C$5-D170)</f>
        <v/>
      </c>
      <c r="I170" s="10" t="str">
        <f aca="false">IF(H170="","",INDEX(Inputs!$A$10:$A$16,MATCH(H170,Inputs!$B$10:$B$16,1)))</f>
        <v/>
      </c>
      <c r="J170" s="31" t="n">
        <f aca="false">IF(OR(N(E170)=0,F170="Yes"),0,E170)</f>
        <v>0</v>
      </c>
      <c r="K170" s="32" t="n">
        <f aca="false">IF(I170="",0,INDEX('Provision Matrix'!$E$6:$E$12,MATCH(I170,'Provision Matrix'!$A$6:$A$12,0)))</f>
        <v>0</v>
      </c>
      <c r="L170" s="31" t="n">
        <f aca="false">J170*K170</f>
        <v>0</v>
      </c>
      <c r="M170" s="31" t="n">
        <f aca="false">IF(F170="Yes",N(E170)*N(G170),0)</f>
        <v>0</v>
      </c>
      <c r="N170" s="31" t="n">
        <f aca="false">L170+M170</f>
        <v>0</v>
      </c>
    </row>
    <row r="171" customFormat="false" ht="15" hidden="false" customHeight="false" outlineLevel="0" collapsed="false">
      <c r="A171" s="8"/>
      <c r="B171" s="8"/>
      <c r="C171" s="17"/>
      <c r="D171" s="17"/>
      <c r="E171" s="27"/>
      <c r="F171" s="8"/>
      <c r="G171" s="22"/>
      <c r="H171" s="20" t="str">
        <f aca="false">IF(N(E171)=0,"",$C$5-D171)</f>
        <v/>
      </c>
      <c r="I171" s="10" t="str">
        <f aca="false">IF(H171="","",INDEX(Inputs!$A$10:$A$16,MATCH(H171,Inputs!$B$10:$B$16,1)))</f>
        <v/>
      </c>
      <c r="J171" s="31" t="n">
        <f aca="false">IF(OR(N(E171)=0,F171="Yes"),0,E171)</f>
        <v>0</v>
      </c>
      <c r="K171" s="32" t="n">
        <f aca="false">IF(I171="",0,INDEX('Provision Matrix'!$E$6:$E$12,MATCH(I171,'Provision Matrix'!$A$6:$A$12,0)))</f>
        <v>0</v>
      </c>
      <c r="L171" s="31" t="n">
        <f aca="false">J171*K171</f>
        <v>0</v>
      </c>
      <c r="M171" s="31" t="n">
        <f aca="false">IF(F171="Yes",N(E171)*N(G171),0)</f>
        <v>0</v>
      </c>
      <c r="N171" s="31" t="n">
        <f aca="false">L171+M171</f>
        <v>0</v>
      </c>
    </row>
    <row r="172" customFormat="false" ht="15" hidden="false" customHeight="false" outlineLevel="0" collapsed="false">
      <c r="A172" s="8"/>
      <c r="B172" s="8"/>
      <c r="C172" s="17"/>
      <c r="D172" s="17"/>
      <c r="E172" s="27"/>
      <c r="F172" s="8"/>
      <c r="G172" s="22"/>
      <c r="H172" s="20" t="str">
        <f aca="false">IF(N(E172)=0,"",$C$5-D172)</f>
        <v/>
      </c>
      <c r="I172" s="10" t="str">
        <f aca="false">IF(H172="","",INDEX(Inputs!$A$10:$A$16,MATCH(H172,Inputs!$B$10:$B$16,1)))</f>
        <v/>
      </c>
      <c r="J172" s="31" t="n">
        <f aca="false">IF(OR(N(E172)=0,F172="Yes"),0,E172)</f>
        <v>0</v>
      </c>
      <c r="K172" s="32" t="n">
        <f aca="false">IF(I172="",0,INDEX('Provision Matrix'!$E$6:$E$12,MATCH(I172,'Provision Matrix'!$A$6:$A$12,0)))</f>
        <v>0</v>
      </c>
      <c r="L172" s="31" t="n">
        <f aca="false">J172*K172</f>
        <v>0</v>
      </c>
      <c r="M172" s="31" t="n">
        <f aca="false">IF(F172="Yes",N(E172)*N(G172),0)</f>
        <v>0</v>
      </c>
      <c r="N172" s="31" t="n">
        <f aca="false">L172+M172</f>
        <v>0</v>
      </c>
    </row>
    <row r="173" customFormat="false" ht="15" hidden="false" customHeight="false" outlineLevel="0" collapsed="false">
      <c r="A173" s="8"/>
      <c r="B173" s="8"/>
      <c r="C173" s="17"/>
      <c r="D173" s="17"/>
      <c r="E173" s="27"/>
      <c r="F173" s="8"/>
      <c r="G173" s="22"/>
      <c r="H173" s="20" t="str">
        <f aca="false">IF(N(E173)=0,"",$C$5-D173)</f>
        <v/>
      </c>
      <c r="I173" s="10" t="str">
        <f aca="false">IF(H173="","",INDEX(Inputs!$A$10:$A$16,MATCH(H173,Inputs!$B$10:$B$16,1)))</f>
        <v/>
      </c>
      <c r="J173" s="31" t="n">
        <f aca="false">IF(OR(N(E173)=0,F173="Yes"),0,E173)</f>
        <v>0</v>
      </c>
      <c r="K173" s="32" t="n">
        <f aca="false">IF(I173="",0,INDEX('Provision Matrix'!$E$6:$E$12,MATCH(I173,'Provision Matrix'!$A$6:$A$12,0)))</f>
        <v>0</v>
      </c>
      <c r="L173" s="31" t="n">
        <f aca="false">J173*K173</f>
        <v>0</v>
      </c>
      <c r="M173" s="31" t="n">
        <f aca="false">IF(F173="Yes",N(E173)*N(G173),0)</f>
        <v>0</v>
      </c>
      <c r="N173" s="31" t="n">
        <f aca="false">L173+M173</f>
        <v>0</v>
      </c>
    </row>
    <row r="174" customFormat="false" ht="15" hidden="false" customHeight="false" outlineLevel="0" collapsed="false">
      <c r="A174" s="8"/>
      <c r="B174" s="8"/>
      <c r="C174" s="17"/>
      <c r="D174" s="17"/>
      <c r="E174" s="27"/>
      <c r="F174" s="8"/>
      <c r="G174" s="22"/>
      <c r="H174" s="20" t="str">
        <f aca="false">IF(N(E174)=0,"",$C$5-D174)</f>
        <v/>
      </c>
      <c r="I174" s="10" t="str">
        <f aca="false">IF(H174="","",INDEX(Inputs!$A$10:$A$16,MATCH(H174,Inputs!$B$10:$B$16,1)))</f>
        <v/>
      </c>
      <c r="J174" s="31" t="n">
        <f aca="false">IF(OR(N(E174)=0,F174="Yes"),0,E174)</f>
        <v>0</v>
      </c>
      <c r="K174" s="32" t="n">
        <f aca="false">IF(I174="",0,INDEX('Provision Matrix'!$E$6:$E$12,MATCH(I174,'Provision Matrix'!$A$6:$A$12,0)))</f>
        <v>0</v>
      </c>
      <c r="L174" s="31" t="n">
        <f aca="false">J174*K174</f>
        <v>0</v>
      </c>
      <c r="M174" s="31" t="n">
        <f aca="false">IF(F174="Yes",N(E174)*N(G174),0)</f>
        <v>0</v>
      </c>
      <c r="N174" s="31" t="n">
        <f aca="false">L174+M174</f>
        <v>0</v>
      </c>
    </row>
    <row r="175" customFormat="false" ht="15" hidden="false" customHeight="false" outlineLevel="0" collapsed="false">
      <c r="A175" s="8"/>
      <c r="B175" s="8"/>
      <c r="C175" s="17"/>
      <c r="D175" s="17"/>
      <c r="E175" s="27"/>
      <c r="F175" s="8"/>
      <c r="G175" s="22"/>
      <c r="H175" s="20" t="str">
        <f aca="false">IF(N(E175)=0,"",$C$5-D175)</f>
        <v/>
      </c>
      <c r="I175" s="10" t="str">
        <f aca="false">IF(H175="","",INDEX(Inputs!$A$10:$A$16,MATCH(H175,Inputs!$B$10:$B$16,1)))</f>
        <v/>
      </c>
      <c r="J175" s="31" t="n">
        <f aca="false">IF(OR(N(E175)=0,F175="Yes"),0,E175)</f>
        <v>0</v>
      </c>
      <c r="K175" s="32" t="n">
        <f aca="false">IF(I175="",0,INDEX('Provision Matrix'!$E$6:$E$12,MATCH(I175,'Provision Matrix'!$A$6:$A$12,0)))</f>
        <v>0</v>
      </c>
      <c r="L175" s="31" t="n">
        <f aca="false">J175*K175</f>
        <v>0</v>
      </c>
      <c r="M175" s="31" t="n">
        <f aca="false">IF(F175="Yes",N(E175)*N(G175),0)</f>
        <v>0</v>
      </c>
      <c r="N175" s="31" t="n">
        <f aca="false">L175+M175</f>
        <v>0</v>
      </c>
    </row>
    <row r="176" customFormat="false" ht="15" hidden="false" customHeight="false" outlineLevel="0" collapsed="false">
      <c r="A176" s="8"/>
      <c r="B176" s="8"/>
      <c r="C176" s="17"/>
      <c r="D176" s="17"/>
      <c r="E176" s="27"/>
      <c r="F176" s="8"/>
      <c r="G176" s="22"/>
      <c r="H176" s="20" t="str">
        <f aca="false">IF(N(E176)=0,"",$C$5-D176)</f>
        <v/>
      </c>
      <c r="I176" s="10" t="str">
        <f aca="false">IF(H176="","",INDEX(Inputs!$A$10:$A$16,MATCH(H176,Inputs!$B$10:$B$16,1)))</f>
        <v/>
      </c>
      <c r="J176" s="31" t="n">
        <f aca="false">IF(OR(N(E176)=0,F176="Yes"),0,E176)</f>
        <v>0</v>
      </c>
      <c r="K176" s="32" t="n">
        <f aca="false">IF(I176="",0,INDEX('Provision Matrix'!$E$6:$E$12,MATCH(I176,'Provision Matrix'!$A$6:$A$12,0)))</f>
        <v>0</v>
      </c>
      <c r="L176" s="31" t="n">
        <f aca="false">J176*K176</f>
        <v>0</v>
      </c>
      <c r="M176" s="31" t="n">
        <f aca="false">IF(F176="Yes",N(E176)*N(G176),0)</f>
        <v>0</v>
      </c>
      <c r="N176" s="31" t="n">
        <f aca="false">L176+M176</f>
        <v>0</v>
      </c>
    </row>
    <row r="177" customFormat="false" ht="15" hidden="false" customHeight="false" outlineLevel="0" collapsed="false">
      <c r="A177" s="8"/>
      <c r="B177" s="8"/>
      <c r="C177" s="17"/>
      <c r="D177" s="17"/>
      <c r="E177" s="27"/>
      <c r="F177" s="8"/>
      <c r="G177" s="22"/>
      <c r="H177" s="20" t="str">
        <f aca="false">IF(N(E177)=0,"",$C$5-D177)</f>
        <v/>
      </c>
      <c r="I177" s="10" t="str">
        <f aca="false">IF(H177="","",INDEX(Inputs!$A$10:$A$16,MATCH(H177,Inputs!$B$10:$B$16,1)))</f>
        <v/>
      </c>
      <c r="J177" s="31" t="n">
        <f aca="false">IF(OR(N(E177)=0,F177="Yes"),0,E177)</f>
        <v>0</v>
      </c>
      <c r="K177" s="32" t="n">
        <f aca="false">IF(I177="",0,INDEX('Provision Matrix'!$E$6:$E$12,MATCH(I177,'Provision Matrix'!$A$6:$A$12,0)))</f>
        <v>0</v>
      </c>
      <c r="L177" s="31" t="n">
        <f aca="false">J177*K177</f>
        <v>0</v>
      </c>
      <c r="M177" s="31" t="n">
        <f aca="false">IF(F177="Yes",N(E177)*N(G177),0)</f>
        <v>0</v>
      </c>
      <c r="N177" s="31" t="n">
        <f aca="false">L177+M177</f>
        <v>0</v>
      </c>
    </row>
    <row r="178" customFormat="false" ht="15" hidden="false" customHeight="false" outlineLevel="0" collapsed="false">
      <c r="A178" s="8"/>
      <c r="B178" s="8"/>
      <c r="C178" s="17"/>
      <c r="D178" s="17"/>
      <c r="E178" s="27"/>
      <c r="F178" s="8"/>
      <c r="G178" s="22"/>
      <c r="H178" s="20" t="str">
        <f aca="false">IF(N(E178)=0,"",$C$5-D178)</f>
        <v/>
      </c>
      <c r="I178" s="10" t="str">
        <f aca="false">IF(H178="","",INDEX(Inputs!$A$10:$A$16,MATCH(H178,Inputs!$B$10:$B$16,1)))</f>
        <v/>
      </c>
      <c r="J178" s="31" t="n">
        <f aca="false">IF(OR(N(E178)=0,F178="Yes"),0,E178)</f>
        <v>0</v>
      </c>
      <c r="K178" s="32" t="n">
        <f aca="false">IF(I178="",0,INDEX('Provision Matrix'!$E$6:$E$12,MATCH(I178,'Provision Matrix'!$A$6:$A$12,0)))</f>
        <v>0</v>
      </c>
      <c r="L178" s="31" t="n">
        <f aca="false">J178*K178</f>
        <v>0</v>
      </c>
      <c r="M178" s="31" t="n">
        <f aca="false">IF(F178="Yes",N(E178)*N(G178),0)</f>
        <v>0</v>
      </c>
      <c r="N178" s="31" t="n">
        <f aca="false">L178+M178</f>
        <v>0</v>
      </c>
    </row>
    <row r="179" customFormat="false" ht="15" hidden="false" customHeight="false" outlineLevel="0" collapsed="false">
      <c r="A179" s="8"/>
      <c r="B179" s="8"/>
      <c r="C179" s="17"/>
      <c r="D179" s="17"/>
      <c r="E179" s="27"/>
      <c r="F179" s="8"/>
      <c r="G179" s="22"/>
      <c r="H179" s="20" t="str">
        <f aca="false">IF(N(E179)=0,"",$C$5-D179)</f>
        <v/>
      </c>
      <c r="I179" s="10" t="str">
        <f aca="false">IF(H179="","",INDEX(Inputs!$A$10:$A$16,MATCH(H179,Inputs!$B$10:$B$16,1)))</f>
        <v/>
      </c>
      <c r="J179" s="31" t="n">
        <f aca="false">IF(OR(N(E179)=0,F179="Yes"),0,E179)</f>
        <v>0</v>
      </c>
      <c r="K179" s="32" t="n">
        <f aca="false">IF(I179="",0,INDEX('Provision Matrix'!$E$6:$E$12,MATCH(I179,'Provision Matrix'!$A$6:$A$12,0)))</f>
        <v>0</v>
      </c>
      <c r="L179" s="31" t="n">
        <f aca="false">J179*K179</f>
        <v>0</v>
      </c>
      <c r="M179" s="31" t="n">
        <f aca="false">IF(F179="Yes",N(E179)*N(G179),0)</f>
        <v>0</v>
      </c>
      <c r="N179" s="31" t="n">
        <f aca="false">L179+M179</f>
        <v>0</v>
      </c>
    </row>
    <row r="180" customFormat="false" ht="15" hidden="false" customHeight="false" outlineLevel="0" collapsed="false">
      <c r="A180" s="8"/>
      <c r="B180" s="8"/>
      <c r="C180" s="17"/>
      <c r="D180" s="17"/>
      <c r="E180" s="27"/>
      <c r="F180" s="8"/>
      <c r="G180" s="22"/>
      <c r="H180" s="20" t="str">
        <f aca="false">IF(N(E180)=0,"",$C$5-D180)</f>
        <v/>
      </c>
      <c r="I180" s="10" t="str">
        <f aca="false">IF(H180="","",INDEX(Inputs!$A$10:$A$16,MATCH(H180,Inputs!$B$10:$B$16,1)))</f>
        <v/>
      </c>
      <c r="J180" s="31" t="n">
        <f aca="false">IF(OR(N(E180)=0,F180="Yes"),0,E180)</f>
        <v>0</v>
      </c>
      <c r="K180" s="32" t="n">
        <f aca="false">IF(I180="",0,INDEX('Provision Matrix'!$E$6:$E$12,MATCH(I180,'Provision Matrix'!$A$6:$A$12,0)))</f>
        <v>0</v>
      </c>
      <c r="L180" s="31" t="n">
        <f aca="false">J180*K180</f>
        <v>0</v>
      </c>
      <c r="M180" s="31" t="n">
        <f aca="false">IF(F180="Yes",N(E180)*N(G180),0)</f>
        <v>0</v>
      </c>
      <c r="N180" s="31" t="n">
        <f aca="false">L180+M180</f>
        <v>0</v>
      </c>
    </row>
    <row r="181" customFormat="false" ht="15" hidden="false" customHeight="false" outlineLevel="0" collapsed="false">
      <c r="A181" s="8"/>
      <c r="B181" s="8"/>
      <c r="C181" s="17"/>
      <c r="D181" s="17"/>
      <c r="E181" s="27"/>
      <c r="F181" s="8"/>
      <c r="G181" s="22"/>
      <c r="H181" s="20" t="str">
        <f aca="false">IF(N(E181)=0,"",$C$5-D181)</f>
        <v/>
      </c>
      <c r="I181" s="10" t="str">
        <f aca="false">IF(H181="","",INDEX(Inputs!$A$10:$A$16,MATCH(H181,Inputs!$B$10:$B$16,1)))</f>
        <v/>
      </c>
      <c r="J181" s="31" t="n">
        <f aca="false">IF(OR(N(E181)=0,F181="Yes"),0,E181)</f>
        <v>0</v>
      </c>
      <c r="K181" s="32" t="n">
        <f aca="false">IF(I181="",0,INDEX('Provision Matrix'!$E$6:$E$12,MATCH(I181,'Provision Matrix'!$A$6:$A$12,0)))</f>
        <v>0</v>
      </c>
      <c r="L181" s="31" t="n">
        <f aca="false">J181*K181</f>
        <v>0</v>
      </c>
      <c r="M181" s="31" t="n">
        <f aca="false">IF(F181="Yes",N(E181)*N(G181),0)</f>
        <v>0</v>
      </c>
      <c r="N181" s="31" t="n">
        <f aca="false">L181+M181</f>
        <v>0</v>
      </c>
    </row>
    <row r="182" customFormat="false" ht="15" hidden="false" customHeight="false" outlineLevel="0" collapsed="false">
      <c r="A182" s="8"/>
      <c r="B182" s="8"/>
      <c r="C182" s="17"/>
      <c r="D182" s="17"/>
      <c r="E182" s="27"/>
      <c r="F182" s="8"/>
      <c r="G182" s="22"/>
      <c r="H182" s="20" t="str">
        <f aca="false">IF(N(E182)=0,"",$C$5-D182)</f>
        <v/>
      </c>
      <c r="I182" s="10" t="str">
        <f aca="false">IF(H182="","",INDEX(Inputs!$A$10:$A$16,MATCH(H182,Inputs!$B$10:$B$16,1)))</f>
        <v/>
      </c>
      <c r="J182" s="31" t="n">
        <f aca="false">IF(OR(N(E182)=0,F182="Yes"),0,E182)</f>
        <v>0</v>
      </c>
      <c r="K182" s="32" t="n">
        <f aca="false">IF(I182="",0,INDEX('Provision Matrix'!$E$6:$E$12,MATCH(I182,'Provision Matrix'!$A$6:$A$12,0)))</f>
        <v>0</v>
      </c>
      <c r="L182" s="31" t="n">
        <f aca="false">J182*K182</f>
        <v>0</v>
      </c>
      <c r="M182" s="31" t="n">
        <f aca="false">IF(F182="Yes",N(E182)*N(G182),0)</f>
        <v>0</v>
      </c>
      <c r="N182" s="31" t="n">
        <f aca="false">L182+M182</f>
        <v>0</v>
      </c>
    </row>
    <row r="183" customFormat="false" ht="15" hidden="false" customHeight="false" outlineLevel="0" collapsed="false">
      <c r="A183" s="8"/>
      <c r="B183" s="8"/>
      <c r="C183" s="17"/>
      <c r="D183" s="17"/>
      <c r="E183" s="27"/>
      <c r="F183" s="8"/>
      <c r="G183" s="22"/>
      <c r="H183" s="20" t="str">
        <f aca="false">IF(N(E183)=0,"",$C$5-D183)</f>
        <v/>
      </c>
      <c r="I183" s="10" t="str">
        <f aca="false">IF(H183="","",INDEX(Inputs!$A$10:$A$16,MATCH(H183,Inputs!$B$10:$B$16,1)))</f>
        <v/>
      </c>
      <c r="J183" s="31" t="n">
        <f aca="false">IF(OR(N(E183)=0,F183="Yes"),0,E183)</f>
        <v>0</v>
      </c>
      <c r="K183" s="32" t="n">
        <f aca="false">IF(I183="",0,INDEX('Provision Matrix'!$E$6:$E$12,MATCH(I183,'Provision Matrix'!$A$6:$A$12,0)))</f>
        <v>0</v>
      </c>
      <c r="L183" s="31" t="n">
        <f aca="false">J183*K183</f>
        <v>0</v>
      </c>
      <c r="M183" s="31" t="n">
        <f aca="false">IF(F183="Yes",N(E183)*N(G183),0)</f>
        <v>0</v>
      </c>
      <c r="N183" s="31" t="n">
        <f aca="false">L183+M183</f>
        <v>0</v>
      </c>
    </row>
    <row r="184" customFormat="false" ht="15" hidden="false" customHeight="false" outlineLevel="0" collapsed="false">
      <c r="A184" s="8"/>
      <c r="B184" s="8"/>
      <c r="C184" s="17"/>
      <c r="D184" s="17"/>
      <c r="E184" s="27"/>
      <c r="F184" s="8"/>
      <c r="G184" s="22"/>
      <c r="H184" s="20" t="str">
        <f aca="false">IF(N(E184)=0,"",$C$5-D184)</f>
        <v/>
      </c>
      <c r="I184" s="10" t="str">
        <f aca="false">IF(H184="","",INDEX(Inputs!$A$10:$A$16,MATCH(H184,Inputs!$B$10:$B$16,1)))</f>
        <v/>
      </c>
      <c r="J184" s="31" t="n">
        <f aca="false">IF(OR(N(E184)=0,F184="Yes"),0,E184)</f>
        <v>0</v>
      </c>
      <c r="K184" s="32" t="n">
        <f aca="false">IF(I184="",0,INDEX('Provision Matrix'!$E$6:$E$12,MATCH(I184,'Provision Matrix'!$A$6:$A$12,0)))</f>
        <v>0</v>
      </c>
      <c r="L184" s="31" t="n">
        <f aca="false">J184*K184</f>
        <v>0</v>
      </c>
      <c r="M184" s="31" t="n">
        <f aca="false">IF(F184="Yes",N(E184)*N(G184),0)</f>
        <v>0</v>
      </c>
      <c r="N184" s="31" t="n">
        <f aca="false">L184+M184</f>
        <v>0</v>
      </c>
    </row>
    <row r="185" customFormat="false" ht="15" hidden="false" customHeight="false" outlineLevel="0" collapsed="false">
      <c r="A185" s="8"/>
      <c r="B185" s="8"/>
      <c r="C185" s="17"/>
      <c r="D185" s="17"/>
      <c r="E185" s="27"/>
      <c r="F185" s="8"/>
      <c r="G185" s="22"/>
      <c r="H185" s="20" t="str">
        <f aca="false">IF(N(E185)=0,"",$C$5-D185)</f>
        <v/>
      </c>
      <c r="I185" s="10" t="str">
        <f aca="false">IF(H185="","",INDEX(Inputs!$A$10:$A$16,MATCH(H185,Inputs!$B$10:$B$16,1)))</f>
        <v/>
      </c>
      <c r="J185" s="31" t="n">
        <f aca="false">IF(OR(N(E185)=0,F185="Yes"),0,E185)</f>
        <v>0</v>
      </c>
      <c r="K185" s="32" t="n">
        <f aca="false">IF(I185="",0,INDEX('Provision Matrix'!$E$6:$E$12,MATCH(I185,'Provision Matrix'!$A$6:$A$12,0)))</f>
        <v>0</v>
      </c>
      <c r="L185" s="31" t="n">
        <f aca="false">J185*K185</f>
        <v>0</v>
      </c>
      <c r="M185" s="31" t="n">
        <f aca="false">IF(F185="Yes",N(E185)*N(G185),0)</f>
        <v>0</v>
      </c>
      <c r="N185" s="31" t="n">
        <f aca="false">L185+M185</f>
        <v>0</v>
      </c>
    </row>
    <row r="186" customFormat="false" ht="15" hidden="false" customHeight="false" outlineLevel="0" collapsed="false">
      <c r="A186" s="8"/>
      <c r="B186" s="8"/>
      <c r="C186" s="17"/>
      <c r="D186" s="17"/>
      <c r="E186" s="27"/>
      <c r="F186" s="8"/>
      <c r="G186" s="22"/>
      <c r="H186" s="20" t="str">
        <f aca="false">IF(N(E186)=0,"",$C$5-D186)</f>
        <v/>
      </c>
      <c r="I186" s="10" t="str">
        <f aca="false">IF(H186="","",INDEX(Inputs!$A$10:$A$16,MATCH(H186,Inputs!$B$10:$B$16,1)))</f>
        <v/>
      </c>
      <c r="J186" s="31" t="n">
        <f aca="false">IF(OR(N(E186)=0,F186="Yes"),0,E186)</f>
        <v>0</v>
      </c>
      <c r="K186" s="32" t="n">
        <f aca="false">IF(I186="",0,INDEX('Provision Matrix'!$E$6:$E$12,MATCH(I186,'Provision Matrix'!$A$6:$A$12,0)))</f>
        <v>0</v>
      </c>
      <c r="L186" s="31" t="n">
        <f aca="false">J186*K186</f>
        <v>0</v>
      </c>
      <c r="M186" s="31" t="n">
        <f aca="false">IF(F186="Yes",N(E186)*N(G186),0)</f>
        <v>0</v>
      </c>
      <c r="N186" s="31" t="n">
        <f aca="false">L186+M186</f>
        <v>0</v>
      </c>
    </row>
    <row r="187" customFormat="false" ht="15" hidden="false" customHeight="false" outlineLevel="0" collapsed="false">
      <c r="A187" s="8"/>
      <c r="B187" s="8"/>
      <c r="C187" s="17"/>
      <c r="D187" s="17"/>
      <c r="E187" s="27"/>
      <c r="F187" s="8"/>
      <c r="G187" s="22"/>
      <c r="H187" s="20" t="str">
        <f aca="false">IF(N(E187)=0,"",$C$5-D187)</f>
        <v/>
      </c>
      <c r="I187" s="10" t="str">
        <f aca="false">IF(H187="","",INDEX(Inputs!$A$10:$A$16,MATCH(H187,Inputs!$B$10:$B$16,1)))</f>
        <v/>
      </c>
      <c r="J187" s="31" t="n">
        <f aca="false">IF(OR(N(E187)=0,F187="Yes"),0,E187)</f>
        <v>0</v>
      </c>
      <c r="K187" s="32" t="n">
        <f aca="false">IF(I187="",0,INDEX('Provision Matrix'!$E$6:$E$12,MATCH(I187,'Provision Matrix'!$A$6:$A$12,0)))</f>
        <v>0</v>
      </c>
      <c r="L187" s="31" t="n">
        <f aca="false">J187*K187</f>
        <v>0</v>
      </c>
      <c r="M187" s="31" t="n">
        <f aca="false">IF(F187="Yes",N(E187)*N(G187),0)</f>
        <v>0</v>
      </c>
      <c r="N187" s="31" t="n">
        <f aca="false">L187+M187</f>
        <v>0</v>
      </c>
    </row>
    <row r="188" customFormat="false" ht="15" hidden="false" customHeight="false" outlineLevel="0" collapsed="false">
      <c r="A188" s="8"/>
      <c r="B188" s="8"/>
      <c r="C188" s="17"/>
      <c r="D188" s="17"/>
      <c r="E188" s="27"/>
      <c r="F188" s="8"/>
      <c r="G188" s="22"/>
      <c r="H188" s="20" t="str">
        <f aca="false">IF(N(E188)=0,"",$C$5-D188)</f>
        <v/>
      </c>
      <c r="I188" s="10" t="str">
        <f aca="false">IF(H188="","",INDEX(Inputs!$A$10:$A$16,MATCH(H188,Inputs!$B$10:$B$16,1)))</f>
        <v/>
      </c>
      <c r="J188" s="31" t="n">
        <f aca="false">IF(OR(N(E188)=0,F188="Yes"),0,E188)</f>
        <v>0</v>
      </c>
      <c r="K188" s="32" t="n">
        <f aca="false">IF(I188="",0,INDEX('Provision Matrix'!$E$6:$E$12,MATCH(I188,'Provision Matrix'!$A$6:$A$12,0)))</f>
        <v>0</v>
      </c>
      <c r="L188" s="31" t="n">
        <f aca="false">J188*K188</f>
        <v>0</v>
      </c>
      <c r="M188" s="31" t="n">
        <f aca="false">IF(F188="Yes",N(E188)*N(G188),0)</f>
        <v>0</v>
      </c>
      <c r="N188" s="31" t="n">
        <f aca="false">L188+M188</f>
        <v>0</v>
      </c>
    </row>
    <row r="189" customFormat="false" ht="15" hidden="false" customHeight="false" outlineLevel="0" collapsed="false">
      <c r="A189" s="8"/>
      <c r="B189" s="8"/>
      <c r="C189" s="17"/>
      <c r="D189" s="17"/>
      <c r="E189" s="27"/>
      <c r="F189" s="8"/>
      <c r="G189" s="22"/>
      <c r="H189" s="20" t="str">
        <f aca="false">IF(N(E189)=0,"",$C$5-D189)</f>
        <v/>
      </c>
      <c r="I189" s="10" t="str">
        <f aca="false">IF(H189="","",INDEX(Inputs!$A$10:$A$16,MATCH(H189,Inputs!$B$10:$B$16,1)))</f>
        <v/>
      </c>
      <c r="J189" s="31" t="n">
        <f aca="false">IF(OR(N(E189)=0,F189="Yes"),0,E189)</f>
        <v>0</v>
      </c>
      <c r="K189" s="32" t="n">
        <f aca="false">IF(I189="",0,INDEX('Provision Matrix'!$E$6:$E$12,MATCH(I189,'Provision Matrix'!$A$6:$A$12,0)))</f>
        <v>0</v>
      </c>
      <c r="L189" s="31" t="n">
        <f aca="false">J189*K189</f>
        <v>0</v>
      </c>
      <c r="M189" s="31" t="n">
        <f aca="false">IF(F189="Yes",N(E189)*N(G189),0)</f>
        <v>0</v>
      </c>
      <c r="N189" s="31" t="n">
        <f aca="false">L189+M189</f>
        <v>0</v>
      </c>
    </row>
    <row r="190" customFormat="false" ht="15" hidden="false" customHeight="false" outlineLevel="0" collapsed="false">
      <c r="A190" s="8"/>
      <c r="B190" s="8"/>
      <c r="C190" s="17"/>
      <c r="D190" s="17"/>
      <c r="E190" s="27"/>
      <c r="F190" s="8"/>
      <c r="G190" s="22"/>
      <c r="H190" s="20" t="str">
        <f aca="false">IF(N(E190)=0,"",$C$5-D190)</f>
        <v/>
      </c>
      <c r="I190" s="10" t="str">
        <f aca="false">IF(H190="","",INDEX(Inputs!$A$10:$A$16,MATCH(H190,Inputs!$B$10:$B$16,1)))</f>
        <v/>
      </c>
      <c r="J190" s="31" t="n">
        <f aca="false">IF(OR(N(E190)=0,F190="Yes"),0,E190)</f>
        <v>0</v>
      </c>
      <c r="K190" s="32" t="n">
        <f aca="false">IF(I190="",0,INDEX('Provision Matrix'!$E$6:$E$12,MATCH(I190,'Provision Matrix'!$A$6:$A$12,0)))</f>
        <v>0</v>
      </c>
      <c r="L190" s="31" t="n">
        <f aca="false">J190*K190</f>
        <v>0</v>
      </c>
      <c r="M190" s="31" t="n">
        <f aca="false">IF(F190="Yes",N(E190)*N(G190),0)</f>
        <v>0</v>
      </c>
      <c r="N190" s="31" t="n">
        <f aca="false">L190+M190</f>
        <v>0</v>
      </c>
    </row>
    <row r="191" customFormat="false" ht="15" hidden="false" customHeight="false" outlineLevel="0" collapsed="false">
      <c r="A191" s="8"/>
      <c r="B191" s="8"/>
      <c r="C191" s="17"/>
      <c r="D191" s="17"/>
      <c r="E191" s="27"/>
      <c r="F191" s="8"/>
      <c r="G191" s="22"/>
      <c r="H191" s="20" t="str">
        <f aca="false">IF(N(E191)=0,"",$C$5-D191)</f>
        <v/>
      </c>
      <c r="I191" s="10" t="str">
        <f aca="false">IF(H191="","",INDEX(Inputs!$A$10:$A$16,MATCH(H191,Inputs!$B$10:$B$16,1)))</f>
        <v/>
      </c>
      <c r="J191" s="31" t="n">
        <f aca="false">IF(OR(N(E191)=0,F191="Yes"),0,E191)</f>
        <v>0</v>
      </c>
      <c r="K191" s="32" t="n">
        <f aca="false">IF(I191="",0,INDEX('Provision Matrix'!$E$6:$E$12,MATCH(I191,'Provision Matrix'!$A$6:$A$12,0)))</f>
        <v>0</v>
      </c>
      <c r="L191" s="31" t="n">
        <f aca="false">J191*K191</f>
        <v>0</v>
      </c>
      <c r="M191" s="31" t="n">
        <f aca="false">IF(F191="Yes",N(E191)*N(G191),0)</f>
        <v>0</v>
      </c>
      <c r="N191" s="31" t="n">
        <f aca="false">L191+M191</f>
        <v>0</v>
      </c>
    </row>
    <row r="192" customFormat="false" ht="15" hidden="false" customHeight="false" outlineLevel="0" collapsed="false">
      <c r="A192" s="8"/>
      <c r="B192" s="8"/>
      <c r="C192" s="17"/>
      <c r="D192" s="17"/>
      <c r="E192" s="27"/>
      <c r="F192" s="8"/>
      <c r="G192" s="22"/>
      <c r="H192" s="20" t="str">
        <f aca="false">IF(N(E192)=0,"",$C$5-D192)</f>
        <v/>
      </c>
      <c r="I192" s="10" t="str">
        <f aca="false">IF(H192="","",INDEX(Inputs!$A$10:$A$16,MATCH(H192,Inputs!$B$10:$B$16,1)))</f>
        <v/>
      </c>
      <c r="J192" s="31" t="n">
        <f aca="false">IF(OR(N(E192)=0,F192="Yes"),0,E192)</f>
        <v>0</v>
      </c>
      <c r="K192" s="32" t="n">
        <f aca="false">IF(I192="",0,INDEX('Provision Matrix'!$E$6:$E$12,MATCH(I192,'Provision Matrix'!$A$6:$A$12,0)))</f>
        <v>0</v>
      </c>
      <c r="L192" s="31" t="n">
        <f aca="false">J192*K192</f>
        <v>0</v>
      </c>
      <c r="M192" s="31" t="n">
        <f aca="false">IF(F192="Yes",N(E192)*N(G192),0)</f>
        <v>0</v>
      </c>
      <c r="N192" s="31" t="n">
        <f aca="false">L192+M192</f>
        <v>0</v>
      </c>
    </row>
    <row r="193" customFormat="false" ht="15" hidden="false" customHeight="false" outlineLevel="0" collapsed="false">
      <c r="A193" s="8"/>
      <c r="B193" s="8"/>
      <c r="C193" s="17"/>
      <c r="D193" s="17"/>
      <c r="E193" s="27"/>
      <c r="F193" s="8"/>
      <c r="G193" s="22"/>
      <c r="H193" s="20" t="str">
        <f aca="false">IF(N(E193)=0,"",$C$5-D193)</f>
        <v/>
      </c>
      <c r="I193" s="10" t="str">
        <f aca="false">IF(H193="","",INDEX(Inputs!$A$10:$A$16,MATCH(H193,Inputs!$B$10:$B$16,1)))</f>
        <v/>
      </c>
      <c r="J193" s="31" t="n">
        <f aca="false">IF(OR(N(E193)=0,F193="Yes"),0,E193)</f>
        <v>0</v>
      </c>
      <c r="K193" s="32" t="n">
        <f aca="false">IF(I193="",0,INDEX('Provision Matrix'!$E$6:$E$12,MATCH(I193,'Provision Matrix'!$A$6:$A$12,0)))</f>
        <v>0</v>
      </c>
      <c r="L193" s="31" t="n">
        <f aca="false">J193*K193</f>
        <v>0</v>
      </c>
      <c r="M193" s="31" t="n">
        <f aca="false">IF(F193="Yes",N(E193)*N(G193),0)</f>
        <v>0</v>
      </c>
      <c r="N193" s="31" t="n">
        <f aca="false">L193+M193</f>
        <v>0</v>
      </c>
    </row>
    <row r="194" customFormat="false" ht="15" hidden="false" customHeight="false" outlineLevel="0" collapsed="false">
      <c r="A194" s="8"/>
      <c r="B194" s="8"/>
      <c r="C194" s="17"/>
      <c r="D194" s="17"/>
      <c r="E194" s="27"/>
      <c r="F194" s="8"/>
      <c r="G194" s="22"/>
      <c r="H194" s="20" t="str">
        <f aca="false">IF(N(E194)=0,"",$C$5-D194)</f>
        <v/>
      </c>
      <c r="I194" s="10" t="str">
        <f aca="false">IF(H194="","",INDEX(Inputs!$A$10:$A$16,MATCH(H194,Inputs!$B$10:$B$16,1)))</f>
        <v/>
      </c>
      <c r="J194" s="31" t="n">
        <f aca="false">IF(OR(N(E194)=0,F194="Yes"),0,E194)</f>
        <v>0</v>
      </c>
      <c r="K194" s="32" t="n">
        <f aca="false">IF(I194="",0,INDEX('Provision Matrix'!$E$6:$E$12,MATCH(I194,'Provision Matrix'!$A$6:$A$12,0)))</f>
        <v>0</v>
      </c>
      <c r="L194" s="31" t="n">
        <f aca="false">J194*K194</f>
        <v>0</v>
      </c>
      <c r="M194" s="31" t="n">
        <f aca="false">IF(F194="Yes",N(E194)*N(G194),0)</f>
        <v>0</v>
      </c>
      <c r="N194" s="31" t="n">
        <f aca="false">L194+M194</f>
        <v>0</v>
      </c>
    </row>
    <row r="195" customFormat="false" ht="15" hidden="false" customHeight="false" outlineLevel="0" collapsed="false">
      <c r="A195" s="8"/>
      <c r="B195" s="8"/>
      <c r="C195" s="17"/>
      <c r="D195" s="17"/>
      <c r="E195" s="27"/>
      <c r="F195" s="8"/>
      <c r="G195" s="22"/>
      <c r="H195" s="20" t="str">
        <f aca="false">IF(N(E195)=0,"",$C$5-D195)</f>
        <v/>
      </c>
      <c r="I195" s="10" t="str">
        <f aca="false">IF(H195="","",INDEX(Inputs!$A$10:$A$16,MATCH(H195,Inputs!$B$10:$B$16,1)))</f>
        <v/>
      </c>
      <c r="J195" s="31" t="n">
        <f aca="false">IF(OR(N(E195)=0,F195="Yes"),0,E195)</f>
        <v>0</v>
      </c>
      <c r="K195" s="32" t="n">
        <f aca="false">IF(I195="",0,INDEX('Provision Matrix'!$E$6:$E$12,MATCH(I195,'Provision Matrix'!$A$6:$A$12,0)))</f>
        <v>0</v>
      </c>
      <c r="L195" s="31" t="n">
        <f aca="false">J195*K195</f>
        <v>0</v>
      </c>
      <c r="M195" s="31" t="n">
        <f aca="false">IF(F195="Yes",N(E195)*N(G195),0)</f>
        <v>0</v>
      </c>
      <c r="N195" s="31" t="n">
        <f aca="false">L195+M195</f>
        <v>0</v>
      </c>
    </row>
    <row r="196" customFormat="false" ht="15" hidden="false" customHeight="false" outlineLevel="0" collapsed="false">
      <c r="A196" s="8"/>
      <c r="B196" s="8"/>
      <c r="C196" s="17"/>
      <c r="D196" s="17"/>
      <c r="E196" s="27"/>
      <c r="F196" s="8"/>
      <c r="G196" s="22"/>
      <c r="H196" s="20" t="str">
        <f aca="false">IF(N(E196)=0,"",$C$5-D196)</f>
        <v/>
      </c>
      <c r="I196" s="10" t="str">
        <f aca="false">IF(H196="","",INDEX(Inputs!$A$10:$A$16,MATCH(H196,Inputs!$B$10:$B$16,1)))</f>
        <v/>
      </c>
      <c r="J196" s="31" t="n">
        <f aca="false">IF(OR(N(E196)=0,F196="Yes"),0,E196)</f>
        <v>0</v>
      </c>
      <c r="K196" s="32" t="n">
        <f aca="false">IF(I196="",0,INDEX('Provision Matrix'!$E$6:$E$12,MATCH(I196,'Provision Matrix'!$A$6:$A$12,0)))</f>
        <v>0</v>
      </c>
      <c r="L196" s="31" t="n">
        <f aca="false">J196*K196</f>
        <v>0</v>
      </c>
      <c r="M196" s="31" t="n">
        <f aca="false">IF(F196="Yes",N(E196)*N(G196),0)</f>
        <v>0</v>
      </c>
      <c r="N196" s="31" t="n">
        <f aca="false">L196+M196</f>
        <v>0</v>
      </c>
    </row>
    <row r="197" customFormat="false" ht="15" hidden="false" customHeight="false" outlineLevel="0" collapsed="false">
      <c r="A197" s="8"/>
      <c r="B197" s="8"/>
      <c r="C197" s="17"/>
      <c r="D197" s="17"/>
      <c r="E197" s="27"/>
      <c r="F197" s="8"/>
      <c r="G197" s="22"/>
      <c r="H197" s="20" t="str">
        <f aca="false">IF(N(E197)=0,"",$C$5-D197)</f>
        <v/>
      </c>
      <c r="I197" s="10" t="str">
        <f aca="false">IF(H197="","",INDEX(Inputs!$A$10:$A$16,MATCH(H197,Inputs!$B$10:$B$16,1)))</f>
        <v/>
      </c>
      <c r="J197" s="31" t="n">
        <f aca="false">IF(OR(N(E197)=0,F197="Yes"),0,E197)</f>
        <v>0</v>
      </c>
      <c r="K197" s="32" t="n">
        <f aca="false">IF(I197="",0,INDEX('Provision Matrix'!$E$6:$E$12,MATCH(I197,'Provision Matrix'!$A$6:$A$12,0)))</f>
        <v>0</v>
      </c>
      <c r="L197" s="31" t="n">
        <f aca="false">J197*K197</f>
        <v>0</v>
      </c>
      <c r="M197" s="31" t="n">
        <f aca="false">IF(F197="Yes",N(E197)*N(G197),0)</f>
        <v>0</v>
      </c>
      <c r="N197" s="31" t="n">
        <f aca="false">L197+M197</f>
        <v>0</v>
      </c>
    </row>
    <row r="198" customFormat="false" ht="15" hidden="false" customHeight="false" outlineLevel="0" collapsed="false">
      <c r="A198" s="8"/>
      <c r="B198" s="8"/>
      <c r="C198" s="17"/>
      <c r="D198" s="17"/>
      <c r="E198" s="27"/>
      <c r="F198" s="8"/>
      <c r="G198" s="22"/>
      <c r="H198" s="20" t="str">
        <f aca="false">IF(N(E198)=0,"",$C$5-D198)</f>
        <v/>
      </c>
      <c r="I198" s="10" t="str">
        <f aca="false">IF(H198="","",INDEX(Inputs!$A$10:$A$16,MATCH(H198,Inputs!$B$10:$B$16,1)))</f>
        <v/>
      </c>
      <c r="J198" s="31" t="n">
        <f aca="false">IF(OR(N(E198)=0,F198="Yes"),0,E198)</f>
        <v>0</v>
      </c>
      <c r="K198" s="32" t="n">
        <f aca="false">IF(I198="",0,INDEX('Provision Matrix'!$E$6:$E$12,MATCH(I198,'Provision Matrix'!$A$6:$A$12,0)))</f>
        <v>0</v>
      </c>
      <c r="L198" s="31" t="n">
        <f aca="false">J198*K198</f>
        <v>0</v>
      </c>
      <c r="M198" s="31" t="n">
        <f aca="false">IF(F198="Yes",N(E198)*N(G198),0)</f>
        <v>0</v>
      </c>
      <c r="N198" s="31" t="n">
        <f aca="false">L198+M198</f>
        <v>0</v>
      </c>
    </row>
    <row r="199" customFormat="false" ht="15" hidden="false" customHeight="false" outlineLevel="0" collapsed="false">
      <c r="A199" s="8"/>
      <c r="B199" s="8"/>
      <c r="C199" s="17"/>
      <c r="D199" s="17"/>
      <c r="E199" s="27"/>
      <c r="F199" s="8"/>
      <c r="G199" s="22"/>
      <c r="H199" s="20" t="str">
        <f aca="false">IF(N(E199)=0,"",$C$5-D199)</f>
        <v/>
      </c>
      <c r="I199" s="10" t="str">
        <f aca="false">IF(H199="","",INDEX(Inputs!$A$10:$A$16,MATCH(H199,Inputs!$B$10:$B$16,1)))</f>
        <v/>
      </c>
      <c r="J199" s="31" t="n">
        <f aca="false">IF(OR(N(E199)=0,F199="Yes"),0,E199)</f>
        <v>0</v>
      </c>
      <c r="K199" s="32" t="n">
        <f aca="false">IF(I199="",0,INDEX('Provision Matrix'!$E$6:$E$12,MATCH(I199,'Provision Matrix'!$A$6:$A$12,0)))</f>
        <v>0</v>
      </c>
      <c r="L199" s="31" t="n">
        <f aca="false">J199*K199</f>
        <v>0</v>
      </c>
      <c r="M199" s="31" t="n">
        <f aca="false">IF(F199="Yes",N(E199)*N(G199),0)</f>
        <v>0</v>
      </c>
      <c r="N199" s="31" t="n">
        <f aca="false">L199+M199</f>
        <v>0</v>
      </c>
    </row>
    <row r="200" customFormat="false" ht="15" hidden="false" customHeight="false" outlineLevel="0" collapsed="false">
      <c r="A200" s="8"/>
      <c r="B200" s="8"/>
      <c r="C200" s="17"/>
      <c r="D200" s="17"/>
      <c r="E200" s="27"/>
      <c r="F200" s="8"/>
      <c r="G200" s="22"/>
      <c r="H200" s="20" t="str">
        <f aca="false">IF(N(E200)=0,"",$C$5-D200)</f>
        <v/>
      </c>
      <c r="I200" s="10" t="str">
        <f aca="false">IF(H200="","",INDEX(Inputs!$A$10:$A$16,MATCH(H200,Inputs!$B$10:$B$16,1)))</f>
        <v/>
      </c>
      <c r="J200" s="31" t="n">
        <f aca="false">IF(OR(N(E200)=0,F200="Yes"),0,E200)</f>
        <v>0</v>
      </c>
      <c r="K200" s="32" t="n">
        <f aca="false">IF(I200="",0,INDEX('Provision Matrix'!$E$6:$E$12,MATCH(I200,'Provision Matrix'!$A$6:$A$12,0)))</f>
        <v>0</v>
      </c>
      <c r="L200" s="31" t="n">
        <f aca="false">J200*K200</f>
        <v>0</v>
      </c>
      <c r="M200" s="31" t="n">
        <f aca="false">IF(F200="Yes",N(E200)*N(G200),0)</f>
        <v>0</v>
      </c>
      <c r="N200" s="31" t="n">
        <f aca="false">L200+M200</f>
        <v>0</v>
      </c>
    </row>
    <row r="201" customFormat="false" ht="15" hidden="false" customHeight="false" outlineLevel="0" collapsed="false">
      <c r="A201" s="8"/>
      <c r="B201" s="8"/>
      <c r="C201" s="17"/>
      <c r="D201" s="17"/>
      <c r="E201" s="27"/>
      <c r="F201" s="8"/>
      <c r="G201" s="22"/>
      <c r="H201" s="20" t="str">
        <f aca="false">IF(N(E201)=0,"",$C$5-D201)</f>
        <v/>
      </c>
      <c r="I201" s="10" t="str">
        <f aca="false">IF(H201="","",INDEX(Inputs!$A$10:$A$16,MATCH(H201,Inputs!$B$10:$B$16,1)))</f>
        <v/>
      </c>
      <c r="J201" s="31" t="n">
        <f aca="false">IF(OR(N(E201)=0,F201="Yes"),0,E201)</f>
        <v>0</v>
      </c>
      <c r="K201" s="32" t="n">
        <f aca="false">IF(I201="",0,INDEX('Provision Matrix'!$E$6:$E$12,MATCH(I201,'Provision Matrix'!$A$6:$A$12,0)))</f>
        <v>0</v>
      </c>
      <c r="L201" s="31" t="n">
        <f aca="false">J201*K201</f>
        <v>0</v>
      </c>
      <c r="M201" s="31" t="n">
        <f aca="false">IF(F201="Yes",N(E201)*N(G201),0)</f>
        <v>0</v>
      </c>
      <c r="N201" s="31" t="n">
        <f aca="false">L201+M201</f>
        <v>0</v>
      </c>
    </row>
    <row r="202" customFormat="false" ht="15" hidden="false" customHeight="false" outlineLevel="0" collapsed="false">
      <c r="A202" s="8"/>
      <c r="B202" s="8"/>
      <c r="C202" s="17"/>
      <c r="D202" s="17"/>
      <c r="E202" s="27"/>
      <c r="F202" s="8"/>
      <c r="G202" s="22"/>
      <c r="H202" s="20" t="str">
        <f aca="false">IF(N(E202)=0,"",$C$5-D202)</f>
        <v/>
      </c>
      <c r="I202" s="10" t="str">
        <f aca="false">IF(H202="","",INDEX(Inputs!$A$10:$A$16,MATCH(H202,Inputs!$B$10:$B$16,1)))</f>
        <v/>
      </c>
      <c r="J202" s="31" t="n">
        <f aca="false">IF(OR(N(E202)=0,F202="Yes"),0,E202)</f>
        <v>0</v>
      </c>
      <c r="K202" s="32" t="n">
        <f aca="false">IF(I202="",0,INDEX('Provision Matrix'!$E$6:$E$12,MATCH(I202,'Provision Matrix'!$A$6:$A$12,0)))</f>
        <v>0</v>
      </c>
      <c r="L202" s="31" t="n">
        <f aca="false">J202*K202</f>
        <v>0</v>
      </c>
      <c r="M202" s="31" t="n">
        <f aca="false">IF(F202="Yes",N(E202)*N(G202),0)</f>
        <v>0</v>
      </c>
      <c r="N202" s="31" t="n">
        <f aca="false">L202+M202</f>
        <v>0</v>
      </c>
    </row>
    <row r="203" customFormat="false" ht="15" hidden="false" customHeight="false" outlineLevel="0" collapsed="false">
      <c r="A203" s="8"/>
      <c r="B203" s="8"/>
      <c r="C203" s="17"/>
      <c r="D203" s="17"/>
      <c r="E203" s="27"/>
      <c r="F203" s="8"/>
      <c r="G203" s="22"/>
      <c r="H203" s="20" t="str">
        <f aca="false">IF(N(E203)=0,"",$C$5-D203)</f>
        <v/>
      </c>
      <c r="I203" s="10" t="str">
        <f aca="false">IF(H203="","",INDEX(Inputs!$A$10:$A$16,MATCH(H203,Inputs!$B$10:$B$16,1)))</f>
        <v/>
      </c>
      <c r="J203" s="31" t="n">
        <f aca="false">IF(OR(N(E203)=0,F203="Yes"),0,E203)</f>
        <v>0</v>
      </c>
      <c r="K203" s="32" t="n">
        <f aca="false">IF(I203="",0,INDEX('Provision Matrix'!$E$6:$E$12,MATCH(I203,'Provision Matrix'!$A$6:$A$12,0)))</f>
        <v>0</v>
      </c>
      <c r="L203" s="31" t="n">
        <f aca="false">J203*K203</f>
        <v>0</v>
      </c>
      <c r="M203" s="31" t="n">
        <f aca="false">IF(F203="Yes",N(E203)*N(G203),0)</f>
        <v>0</v>
      </c>
      <c r="N203" s="31" t="n">
        <f aca="false">L203+M203</f>
        <v>0</v>
      </c>
    </row>
    <row r="204" customFormat="false" ht="15" hidden="false" customHeight="false" outlineLevel="0" collapsed="false">
      <c r="A204" s="8"/>
      <c r="B204" s="8"/>
      <c r="C204" s="17"/>
      <c r="D204" s="17"/>
      <c r="E204" s="27"/>
      <c r="F204" s="8"/>
      <c r="G204" s="22"/>
      <c r="H204" s="20" t="str">
        <f aca="false">IF(N(E204)=0,"",$C$5-D204)</f>
        <v/>
      </c>
      <c r="I204" s="10" t="str">
        <f aca="false">IF(H204="","",INDEX(Inputs!$A$10:$A$16,MATCH(H204,Inputs!$B$10:$B$16,1)))</f>
        <v/>
      </c>
      <c r="J204" s="31" t="n">
        <f aca="false">IF(OR(N(E204)=0,F204="Yes"),0,E204)</f>
        <v>0</v>
      </c>
      <c r="K204" s="32" t="n">
        <f aca="false">IF(I204="",0,INDEX('Provision Matrix'!$E$6:$E$12,MATCH(I204,'Provision Matrix'!$A$6:$A$12,0)))</f>
        <v>0</v>
      </c>
      <c r="L204" s="31" t="n">
        <f aca="false">J204*K204</f>
        <v>0</v>
      </c>
      <c r="M204" s="31" t="n">
        <f aca="false">IF(F204="Yes",N(E204)*N(G204),0)</f>
        <v>0</v>
      </c>
      <c r="N204" s="31" t="n">
        <f aca="false">L204+M204</f>
        <v>0</v>
      </c>
    </row>
    <row r="205" customFormat="false" ht="15" hidden="false" customHeight="false" outlineLevel="0" collapsed="false">
      <c r="A205" s="8"/>
      <c r="B205" s="8"/>
      <c r="C205" s="17"/>
      <c r="D205" s="17"/>
      <c r="E205" s="27"/>
      <c r="F205" s="8"/>
      <c r="G205" s="22"/>
      <c r="H205" s="20" t="str">
        <f aca="false">IF(N(E205)=0,"",$C$5-D205)</f>
        <v/>
      </c>
      <c r="I205" s="10" t="str">
        <f aca="false">IF(H205="","",INDEX(Inputs!$A$10:$A$16,MATCH(H205,Inputs!$B$10:$B$16,1)))</f>
        <v/>
      </c>
      <c r="J205" s="31" t="n">
        <f aca="false">IF(OR(N(E205)=0,F205="Yes"),0,E205)</f>
        <v>0</v>
      </c>
      <c r="K205" s="32" t="n">
        <f aca="false">IF(I205="",0,INDEX('Provision Matrix'!$E$6:$E$12,MATCH(I205,'Provision Matrix'!$A$6:$A$12,0)))</f>
        <v>0</v>
      </c>
      <c r="L205" s="31" t="n">
        <f aca="false">J205*K205</f>
        <v>0</v>
      </c>
      <c r="M205" s="31" t="n">
        <f aca="false">IF(F205="Yes",N(E205)*N(G205),0)</f>
        <v>0</v>
      </c>
      <c r="N205" s="31" t="n">
        <f aca="false">L205+M205</f>
        <v>0</v>
      </c>
    </row>
    <row r="206" customFormat="false" ht="15" hidden="false" customHeight="false" outlineLevel="0" collapsed="false">
      <c r="A206" s="8"/>
      <c r="B206" s="8"/>
      <c r="C206" s="17"/>
      <c r="D206" s="17"/>
      <c r="E206" s="27"/>
      <c r="F206" s="8"/>
      <c r="G206" s="22"/>
      <c r="H206" s="20" t="str">
        <f aca="false">IF(N(E206)=0,"",$C$5-D206)</f>
        <v/>
      </c>
      <c r="I206" s="10" t="str">
        <f aca="false">IF(H206="","",INDEX(Inputs!$A$10:$A$16,MATCH(H206,Inputs!$B$10:$B$16,1)))</f>
        <v/>
      </c>
      <c r="J206" s="31" t="n">
        <f aca="false">IF(OR(N(E206)=0,F206="Yes"),0,E206)</f>
        <v>0</v>
      </c>
      <c r="K206" s="32" t="n">
        <f aca="false">IF(I206="",0,INDEX('Provision Matrix'!$E$6:$E$12,MATCH(I206,'Provision Matrix'!$A$6:$A$12,0)))</f>
        <v>0</v>
      </c>
      <c r="L206" s="31" t="n">
        <f aca="false">J206*K206</f>
        <v>0</v>
      </c>
      <c r="M206" s="31" t="n">
        <f aca="false">IF(F206="Yes",N(E206)*N(G206),0)</f>
        <v>0</v>
      </c>
      <c r="N206" s="31" t="n">
        <f aca="false">L206+M206</f>
        <v>0</v>
      </c>
    </row>
    <row r="207" customFormat="false" ht="15" hidden="false" customHeight="false" outlineLevel="0" collapsed="false">
      <c r="A207" s="8"/>
      <c r="B207" s="8"/>
      <c r="C207" s="17"/>
      <c r="D207" s="17"/>
      <c r="E207" s="27"/>
      <c r="F207" s="8"/>
      <c r="G207" s="22"/>
      <c r="H207" s="20" t="str">
        <f aca="false">IF(N(E207)=0,"",$C$5-D207)</f>
        <v/>
      </c>
      <c r="I207" s="10" t="str">
        <f aca="false">IF(H207="","",INDEX(Inputs!$A$10:$A$16,MATCH(H207,Inputs!$B$10:$B$16,1)))</f>
        <v/>
      </c>
      <c r="J207" s="31" t="n">
        <f aca="false">IF(OR(N(E207)=0,F207="Yes"),0,E207)</f>
        <v>0</v>
      </c>
      <c r="K207" s="32" t="n">
        <f aca="false">IF(I207="",0,INDEX('Provision Matrix'!$E$6:$E$12,MATCH(I207,'Provision Matrix'!$A$6:$A$12,0)))</f>
        <v>0</v>
      </c>
      <c r="L207" s="31" t="n">
        <f aca="false">J207*K207</f>
        <v>0</v>
      </c>
      <c r="M207" s="31" t="n">
        <f aca="false">IF(F207="Yes",N(E207)*N(G207),0)</f>
        <v>0</v>
      </c>
      <c r="N207" s="31" t="n">
        <f aca="false">L207+M207</f>
        <v>0</v>
      </c>
    </row>
    <row r="208" customFormat="false" ht="15" hidden="false" customHeight="false" outlineLevel="0" collapsed="false">
      <c r="A208" s="8"/>
      <c r="B208" s="8"/>
      <c r="C208" s="17"/>
      <c r="D208" s="17"/>
      <c r="E208" s="27"/>
      <c r="F208" s="8"/>
      <c r="G208" s="22"/>
      <c r="H208" s="20" t="str">
        <f aca="false">IF(N(E208)=0,"",$C$5-D208)</f>
        <v/>
      </c>
      <c r="I208" s="10" t="str">
        <f aca="false">IF(H208="","",INDEX(Inputs!$A$10:$A$16,MATCH(H208,Inputs!$B$10:$B$16,1)))</f>
        <v/>
      </c>
      <c r="J208" s="31" t="n">
        <f aca="false">IF(OR(N(E208)=0,F208="Yes"),0,E208)</f>
        <v>0</v>
      </c>
      <c r="K208" s="32" t="n">
        <f aca="false">IF(I208="",0,INDEX('Provision Matrix'!$E$6:$E$12,MATCH(I208,'Provision Matrix'!$A$6:$A$12,0)))</f>
        <v>0</v>
      </c>
      <c r="L208" s="31" t="n">
        <f aca="false">J208*K208</f>
        <v>0</v>
      </c>
      <c r="M208" s="31" t="n">
        <f aca="false">IF(F208="Yes",N(E208)*N(G208),0)</f>
        <v>0</v>
      </c>
      <c r="N208" s="31" t="n">
        <f aca="false">L208+M208</f>
        <v>0</v>
      </c>
    </row>
    <row r="209" customFormat="false" ht="15" hidden="false" customHeight="false" outlineLevel="0" collapsed="false">
      <c r="A209" s="8"/>
      <c r="B209" s="8"/>
      <c r="C209" s="17"/>
      <c r="D209" s="17"/>
      <c r="E209" s="27"/>
      <c r="F209" s="8"/>
      <c r="G209" s="22"/>
      <c r="H209" s="20" t="str">
        <f aca="false">IF(N(E209)=0,"",$C$5-D209)</f>
        <v/>
      </c>
      <c r="I209" s="10" t="str">
        <f aca="false">IF(H209="","",INDEX(Inputs!$A$10:$A$16,MATCH(H209,Inputs!$B$10:$B$16,1)))</f>
        <v/>
      </c>
      <c r="J209" s="31" t="n">
        <f aca="false">IF(OR(N(E209)=0,F209="Yes"),0,E209)</f>
        <v>0</v>
      </c>
      <c r="K209" s="32" t="n">
        <f aca="false">IF(I209="",0,INDEX('Provision Matrix'!$E$6:$E$12,MATCH(I209,'Provision Matrix'!$A$6:$A$12,0)))</f>
        <v>0</v>
      </c>
      <c r="L209" s="31" t="n">
        <f aca="false">J209*K209</f>
        <v>0</v>
      </c>
      <c r="M209" s="31" t="n">
        <f aca="false">IF(F209="Yes",N(E209)*N(G209),0)</f>
        <v>0</v>
      </c>
      <c r="N209" s="31" t="n">
        <f aca="false">L209+M209</f>
        <v>0</v>
      </c>
    </row>
    <row r="210" customFormat="false" ht="15" hidden="false" customHeight="false" outlineLevel="0" collapsed="false">
      <c r="A210" s="8"/>
      <c r="B210" s="8"/>
      <c r="C210" s="17"/>
      <c r="D210" s="17"/>
      <c r="E210" s="27"/>
      <c r="F210" s="8"/>
      <c r="G210" s="22"/>
      <c r="H210" s="20" t="str">
        <f aca="false">IF(N(E210)=0,"",$C$5-D210)</f>
        <v/>
      </c>
      <c r="I210" s="10" t="str">
        <f aca="false">IF(H210="","",INDEX(Inputs!$A$10:$A$16,MATCH(H210,Inputs!$B$10:$B$16,1)))</f>
        <v/>
      </c>
      <c r="J210" s="31" t="n">
        <f aca="false">IF(OR(N(E210)=0,F210="Yes"),0,E210)</f>
        <v>0</v>
      </c>
      <c r="K210" s="32" t="n">
        <f aca="false">IF(I210="",0,INDEX('Provision Matrix'!$E$6:$E$12,MATCH(I210,'Provision Matrix'!$A$6:$A$12,0)))</f>
        <v>0</v>
      </c>
      <c r="L210" s="31" t="n">
        <f aca="false">J210*K210</f>
        <v>0</v>
      </c>
      <c r="M210" s="31" t="n">
        <f aca="false">IF(F210="Yes",N(E210)*N(G210),0)</f>
        <v>0</v>
      </c>
      <c r="N210" s="31" t="n">
        <f aca="false">L210+M210</f>
        <v>0</v>
      </c>
    </row>
    <row r="211" customFormat="false" ht="15" hidden="false" customHeight="false" outlineLevel="0" collapsed="false">
      <c r="A211" s="8"/>
      <c r="B211" s="8"/>
      <c r="C211" s="17"/>
      <c r="D211" s="17"/>
      <c r="E211" s="27"/>
      <c r="F211" s="8"/>
      <c r="G211" s="22"/>
      <c r="H211" s="20" t="str">
        <f aca="false">IF(N(E211)=0,"",$C$5-D211)</f>
        <v/>
      </c>
      <c r="I211" s="10" t="str">
        <f aca="false">IF(H211="","",INDEX(Inputs!$A$10:$A$16,MATCH(H211,Inputs!$B$10:$B$16,1)))</f>
        <v/>
      </c>
      <c r="J211" s="31" t="n">
        <f aca="false">IF(OR(N(E211)=0,F211="Yes"),0,E211)</f>
        <v>0</v>
      </c>
      <c r="K211" s="32" t="n">
        <f aca="false">IF(I211="",0,INDEX('Provision Matrix'!$E$6:$E$12,MATCH(I211,'Provision Matrix'!$A$6:$A$12,0)))</f>
        <v>0</v>
      </c>
      <c r="L211" s="31" t="n">
        <f aca="false">J211*K211</f>
        <v>0</v>
      </c>
      <c r="M211" s="31" t="n">
        <f aca="false">IF(F211="Yes",N(E211)*N(G211),0)</f>
        <v>0</v>
      </c>
      <c r="N211" s="31" t="n">
        <f aca="false">L211+M211</f>
        <v>0</v>
      </c>
    </row>
    <row r="212" customFormat="false" ht="15" hidden="false" customHeight="false" outlineLevel="0" collapsed="false">
      <c r="A212" s="8"/>
      <c r="B212" s="8"/>
      <c r="C212" s="17"/>
      <c r="D212" s="17"/>
      <c r="E212" s="27"/>
      <c r="F212" s="8"/>
      <c r="G212" s="22"/>
      <c r="H212" s="20" t="str">
        <f aca="false">IF(N(E212)=0,"",$C$5-D212)</f>
        <v/>
      </c>
      <c r="I212" s="10" t="str">
        <f aca="false">IF(H212="","",INDEX(Inputs!$A$10:$A$16,MATCH(H212,Inputs!$B$10:$B$16,1)))</f>
        <v/>
      </c>
      <c r="J212" s="31" t="n">
        <f aca="false">IF(OR(N(E212)=0,F212="Yes"),0,E212)</f>
        <v>0</v>
      </c>
      <c r="K212" s="32" t="n">
        <f aca="false">IF(I212="",0,INDEX('Provision Matrix'!$E$6:$E$12,MATCH(I212,'Provision Matrix'!$A$6:$A$12,0)))</f>
        <v>0</v>
      </c>
      <c r="L212" s="31" t="n">
        <f aca="false">J212*K212</f>
        <v>0</v>
      </c>
      <c r="M212" s="31" t="n">
        <f aca="false">IF(F212="Yes",N(E212)*N(G212),0)</f>
        <v>0</v>
      </c>
      <c r="N212" s="31" t="n">
        <f aca="false">L212+M212</f>
        <v>0</v>
      </c>
    </row>
    <row r="213" customFormat="false" ht="15" hidden="false" customHeight="false" outlineLevel="0" collapsed="false">
      <c r="A213" s="8"/>
      <c r="B213" s="8"/>
      <c r="C213" s="17"/>
      <c r="D213" s="17"/>
      <c r="E213" s="27"/>
      <c r="F213" s="8"/>
      <c r="G213" s="22"/>
      <c r="H213" s="20" t="str">
        <f aca="false">IF(N(E213)=0,"",$C$5-D213)</f>
        <v/>
      </c>
      <c r="I213" s="10" t="str">
        <f aca="false">IF(H213="","",INDEX(Inputs!$A$10:$A$16,MATCH(H213,Inputs!$B$10:$B$16,1)))</f>
        <v/>
      </c>
      <c r="J213" s="31" t="n">
        <f aca="false">IF(OR(N(E213)=0,F213="Yes"),0,E213)</f>
        <v>0</v>
      </c>
      <c r="K213" s="32" t="n">
        <f aca="false">IF(I213="",0,INDEX('Provision Matrix'!$E$6:$E$12,MATCH(I213,'Provision Matrix'!$A$6:$A$12,0)))</f>
        <v>0</v>
      </c>
      <c r="L213" s="31" t="n">
        <f aca="false">J213*K213</f>
        <v>0</v>
      </c>
      <c r="M213" s="31" t="n">
        <f aca="false">IF(F213="Yes",N(E213)*N(G213),0)</f>
        <v>0</v>
      </c>
      <c r="N213" s="31" t="n">
        <f aca="false">L213+M213</f>
        <v>0</v>
      </c>
    </row>
    <row r="214" customFormat="false" ht="15" hidden="false" customHeight="false" outlineLevel="0" collapsed="false">
      <c r="A214" s="8"/>
      <c r="B214" s="8"/>
      <c r="C214" s="17"/>
      <c r="D214" s="17"/>
      <c r="E214" s="27"/>
      <c r="F214" s="8"/>
      <c r="G214" s="22"/>
      <c r="H214" s="20" t="str">
        <f aca="false">IF(N(E214)=0,"",$C$5-D214)</f>
        <v/>
      </c>
      <c r="I214" s="10" t="str">
        <f aca="false">IF(H214="","",INDEX(Inputs!$A$10:$A$16,MATCH(H214,Inputs!$B$10:$B$16,1)))</f>
        <v/>
      </c>
      <c r="J214" s="31" t="n">
        <f aca="false">IF(OR(N(E214)=0,F214="Yes"),0,E214)</f>
        <v>0</v>
      </c>
      <c r="K214" s="32" t="n">
        <f aca="false">IF(I214="",0,INDEX('Provision Matrix'!$E$6:$E$12,MATCH(I214,'Provision Matrix'!$A$6:$A$12,0)))</f>
        <v>0</v>
      </c>
      <c r="L214" s="31" t="n">
        <f aca="false">J214*K214</f>
        <v>0</v>
      </c>
      <c r="M214" s="31" t="n">
        <f aca="false">IF(F214="Yes",N(E214)*N(G214),0)</f>
        <v>0</v>
      </c>
      <c r="N214" s="31" t="n">
        <f aca="false">L214+M214</f>
        <v>0</v>
      </c>
    </row>
    <row r="215" customFormat="false" ht="15" hidden="false" customHeight="false" outlineLevel="0" collapsed="false">
      <c r="A215" s="8"/>
      <c r="B215" s="8"/>
      <c r="C215" s="17"/>
      <c r="D215" s="17"/>
      <c r="E215" s="27"/>
      <c r="F215" s="8"/>
      <c r="G215" s="22"/>
      <c r="H215" s="20" t="str">
        <f aca="false">IF(N(E215)=0,"",$C$5-D215)</f>
        <v/>
      </c>
      <c r="I215" s="10" t="str">
        <f aca="false">IF(H215="","",INDEX(Inputs!$A$10:$A$16,MATCH(H215,Inputs!$B$10:$B$16,1)))</f>
        <v/>
      </c>
      <c r="J215" s="31" t="n">
        <f aca="false">IF(OR(N(E215)=0,F215="Yes"),0,E215)</f>
        <v>0</v>
      </c>
      <c r="K215" s="32" t="n">
        <f aca="false">IF(I215="",0,INDEX('Provision Matrix'!$E$6:$E$12,MATCH(I215,'Provision Matrix'!$A$6:$A$12,0)))</f>
        <v>0</v>
      </c>
      <c r="L215" s="31" t="n">
        <f aca="false">J215*K215</f>
        <v>0</v>
      </c>
      <c r="M215" s="31" t="n">
        <f aca="false">IF(F215="Yes",N(E215)*N(G215),0)</f>
        <v>0</v>
      </c>
      <c r="N215" s="31" t="n">
        <f aca="false">L215+M215</f>
        <v>0</v>
      </c>
    </row>
    <row r="216" customFormat="false" ht="15" hidden="false" customHeight="false" outlineLevel="0" collapsed="false">
      <c r="A216" s="8"/>
      <c r="B216" s="8"/>
      <c r="C216" s="17"/>
      <c r="D216" s="17"/>
      <c r="E216" s="27"/>
      <c r="F216" s="8"/>
      <c r="G216" s="22"/>
      <c r="H216" s="20" t="str">
        <f aca="false">IF(N(E216)=0,"",$C$5-D216)</f>
        <v/>
      </c>
      <c r="I216" s="10" t="str">
        <f aca="false">IF(H216="","",INDEX(Inputs!$A$10:$A$16,MATCH(H216,Inputs!$B$10:$B$16,1)))</f>
        <v/>
      </c>
      <c r="J216" s="31" t="n">
        <f aca="false">IF(OR(N(E216)=0,F216="Yes"),0,E216)</f>
        <v>0</v>
      </c>
      <c r="K216" s="32" t="n">
        <f aca="false">IF(I216="",0,INDEX('Provision Matrix'!$E$6:$E$12,MATCH(I216,'Provision Matrix'!$A$6:$A$12,0)))</f>
        <v>0</v>
      </c>
      <c r="L216" s="31" t="n">
        <f aca="false">J216*K216</f>
        <v>0</v>
      </c>
      <c r="M216" s="31" t="n">
        <f aca="false">IF(F216="Yes",N(E216)*N(G216),0)</f>
        <v>0</v>
      </c>
      <c r="N216" s="31" t="n">
        <f aca="false">L216+M216</f>
        <v>0</v>
      </c>
    </row>
    <row r="217" customFormat="false" ht="15" hidden="false" customHeight="false" outlineLevel="0" collapsed="false">
      <c r="A217" s="8"/>
      <c r="B217" s="8"/>
      <c r="C217" s="17"/>
      <c r="D217" s="17"/>
      <c r="E217" s="27"/>
      <c r="F217" s="8"/>
      <c r="G217" s="22"/>
      <c r="H217" s="20" t="str">
        <f aca="false">IF(N(E217)=0,"",$C$5-D217)</f>
        <v/>
      </c>
      <c r="I217" s="10" t="str">
        <f aca="false">IF(H217="","",INDEX(Inputs!$A$10:$A$16,MATCH(H217,Inputs!$B$10:$B$16,1)))</f>
        <v/>
      </c>
      <c r="J217" s="31" t="n">
        <f aca="false">IF(OR(N(E217)=0,F217="Yes"),0,E217)</f>
        <v>0</v>
      </c>
      <c r="K217" s="32" t="n">
        <f aca="false">IF(I217="",0,INDEX('Provision Matrix'!$E$6:$E$12,MATCH(I217,'Provision Matrix'!$A$6:$A$12,0)))</f>
        <v>0</v>
      </c>
      <c r="L217" s="31" t="n">
        <f aca="false">J217*K217</f>
        <v>0</v>
      </c>
      <c r="M217" s="31" t="n">
        <f aca="false">IF(F217="Yes",N(E217)*N(G217),0)</f>
        <v>0</v>
      </c>
      <c r="N217" s="31" t="n">
        <f aca="false">L217+M217</f>
        <v>0</v>
      </c>
    </row>
    <row r="218" customFormat="false" ht="15" hidden="false" customHeight="false" outlineLevel="0" collapsed="false">
      <c r="A218" s="8"/>
      <c r="B218" s="8"/>
      <c r="C218" s="17"/>
      <c r="D218" s="17"/>
      <c r="E218" s="27"/>
      <c r="F218" s="8"/>
      <c r="G218" s="22"/>
      <c r="H218" s="20" t="str">
        <f aca="false">IF(N(E218)=0,"",$C$5-D218)</f>
        <v/>
      </c>
      <c r="I218" s="10" t="str">
        <f aca="false">IF(H218="","",INDEX(Inputs!$A$10:$A$16,MATCH(H218,Inputs!$B$10:$B$16,1)))</f>
        <v/>
      </c>
      <c r="J218" s="31" t="n">
        <f aca="false">IF(OR(N(E218)=0,F218="Yes"),0,E218)</f>
        <v>0</v>
      </c>
      <c r="K218" s="32" t="n">
        <f aca="false">IF(I218="",0,INDEX('Provision Matrix'!$E$6:$E$12,MATCH(I218,'Provision Matrix'!$A$6:$A$12,0)))</f>
        <v>0</v>
      </c>
      <c r="L218" s="31" t="n">
        <f aca="false">J218*K218</f>
        <v>0</v>
      </c>
      <c r="M218" s="31" t="n">
        <f aca="false">IF(F218="Yes",N(E218)*N(G218),0)</f>
        <v>0</v>
      </c>
      <c r="N218" s="31" t="n">
        <f aca="false">L218+M218</f>
        <v>0</v>
      </c>
    </row>
    <row r="219" customFormat="false" ht="15" hidden="false" customHeight="false" outlineLevel="0" collapsed="false">
      <c r="A219" s="8"/>
      <c r="B219" s="8"/>
      <c r="C219" s="17"/>
      <c r="D219" s="17"/>
      <c r="E219" s="27"/>
      <c r="F219" s="8"/>
      <c r="G219" s="22"/>
      <c r="H219" s="20" t="str">
        <f aca="false">IF(N(E219)=0,"",$C$5-D219)</f>
        <v/>
      </c>
      <c r="I219" s="10" t="str">
        <f aca="false">IF(H219="","",INDEX(Inputs!$A$10:$A$16,MATCH(H219,Inputs!$B$10:$B$16,1)))</f>
        <v/>
      </c>
      <c r="J219" s="31" t="n">
        <f aca="false">IF(OR(N(E219)=0,F219="Yes"),0,E219)</f>
        <v>0</v>
      </c>
      <c r="K219" s="32" t="n">
        <f aca="false">IF(I219="",0,INDEX('Provision Matrix'!$E$6:$E$12,MATCH(I219,'Provision Matrix'!$A$6:$A$12,0)))</f>
        <v>0</v>
      </c>
      <c r="L219" s="31" t="n">
        <f aca="false">J219*K219</f>
        <v>0</v>
      </c>
      <c r="M219" s="31" t="n">
        <f aca="false">IF(F219="Yes",N(E219)*N(G219),0)</f>
        <v>0</v>
      </c>
      <c r="N219" s="31" t="n">
        <f aca="false">L219+M219</f>
        <v>0</v>
      </c>
    </row>
    <row r="220" customFormat="false" ht="15" hidden="false" customHeight="false" outlineLevel="0" collapsed="false">
      <c r="A220" s="8"/>
      <c r="B220" s="8"/>
      <c r="C220" s="17"/>
      <c r="D220" s="17"/>
      <c r="E220" s="27"/>
      <c r="F220" s="8"/>
      <c r="G220" s="22"/>
      <c r="H220" s="20" t="str">
        <f aca="false">IF(N(E220)=0,"",$C$5-D220)</f>
        <v/>
      </c>
      <c r="I220" s="10" t="str">
        <f aca="false">IF(H220="","",INDEX(Inputs!$A$10:$A$16,MATCH(H220,Inputs!$B$10:$B$16,1)))</f>
        <v/>
      </c>
      <c r="J220" s="31" t="n">
        <f aca="false">IF(OR(N(E220)=0,F220="Yes"),0,E220)</f>
        <v>0</v>
      </c>
      <c r="K220" s="32" t="n">
        <f aca="false">IF(I220="",0,INDEX('Provision Matrix'!$E$6:$E$12,MATCH(I220,'Provision Matrix'!$A$6:$A$12,0)))</f>
        <v>0</v>
      </c>
      <c r="L220" s="31" t="n">
        <f aca="false">J220*K220</f>
        <v>0</v>
      </c>
      <c r="M220" s="31" t="n">
        <f aca="false">IF(F220="Yes",N(E220)*N(G220),0)</f>
        <v>0</v>
      </c>
      <c r="N220" s="31" t="n">
        <f aca="false">L220+M220</f>
        <v>0</v>
      </c>
    </row>
    <row r="221" customFormat="false" ht="15" hidden="false" customHeight="false" outlineLevel="0" collapsed="false">
      <c r="A221" s="8"/>
      <c r="B221" s="8"/>
      <c r="C221" s="17"/>
      <c r="D221" s="17"/>
      <c r="E221" s="27"/>
      <c r="F221" s="8"/>
      <c r="G221" s="22"/>
      <c r="H221" s="20" t="str">
        <f aca="false">IF(N(E221)=0,"",$C$5-D221)</f>
        <v/>
      </c>
      <c r="I221" s="10" t="str">
        <f aca="false">IF(H221="","",INDEX(Inputs!$A$10:$A$16,MATCH(H221,Inputs!$B$10:$B$16,1)))</f>
        <v/>
      </c>
      <c r="J221" s="31" t="n">
        <f aca="false">IF(OR(N(E221)=0,F221="Yes"),0,E221)</f>
        <v>0</v>
      </c>
      <c r="K221" s="32" t="n">
        <f aca="false">IF(I221="",0,INDEX('Provision Matrix'!$E$6:$E$12,MATCH(I221,'Provision Matrix'!$A$6:$A$12,0)))</f>
        <v>0</v>
      </c>
      <c r="L221" s="31" t="n">
        <f aca="false">J221*K221</f>
        <v>0</v>
      </c>
      <c r="M221" s="31" t="n">
        <f aca="false">IF(F221="Yes",N(E221)*N(G221),0)</f>
        <v>0</v>
      </c>
      <c r="N221" s="31" t="n">
        <f aca="false">L221+M221</f>
        <v>0</v>
      </c>
    </row>
    <row r="222" customFormat="false" ht="15" hidden="false" customHeight="false" outlineLevel="0" collapsed="false">
      <c r="A222" s="8"/>
      <c r="B222" s="8"/>
      <c r="C222" s="17"/>
      <c r="D222" s="17"/>
      <c r="E222" s="27"/>
      <c r="F222" s="8"/>
      <c r="G222" s="22"/>
      <c r="H222" s="20" t="str">
        <f aca="false">IF(N(E222)=0,"",$C$5-D222)</f>
        <v/>
      </c>
      <c r="I222" s="10" t="str">
        <f aca="false">IF(H222="","",INDEX(Inputs!$A$10:$A$16,MATCH(H222,Inputs!$B$10:$B$16,1)))</f>
        <v/>
      </c>
      <c r="J222" s="31" t="n">
        <f aca="false">IF(OR(N(E222)=0,F222="Yes"),0,E222)</f>
        <v>0</v>
      </c>
      <c r="K222" s="32" t="n">
        <f aca="false">IF(I222="",0,INDEX('Provision Matrix'!$E$6:$E$12,MATCH(I222,'Provision Matrix'!$A$6:$A$12,0)))</f>
        <v>0</v>
      </c>
      <c r="L222" s="31" t="n">
        <f aca="false">J222*K222</f>
        <v>0</v>
      </c>
      <c r="M222" s="31" t="n">
        <f aca="false">IF(F222="Yes",N(E222)*N(G222),0)</f>
        <v>0</v>
      </c>
      <c r="N222" s="31" t="n">
        <f aca="false">L222+M222</f>
        <v>0</v>
      </c>
    </row>
    <row r="223" customFormat="false" ht="15" hidden="false" customHeight="false" outlineLevel="0" collapsed="false">
      <c r="A223" s="8"/>
      <c r="B223" s="8"/>
      <c r="C223" s="17"/>
      <c r="D223" s="17"/>
      <c r="E223" s="27"/>
      <c r="F223" s="8"/>
      <c r="G223" s="22"/>
      <c r="H223" s="20" t="str">
        <f aca="false">IF(N(E223)=0,"",$C$5-D223)</f>
        <v/>
      </c>
      <c r="I223" s="10" t="str">
        <f aca="false">IF(H223="","",INDEX(Inputs!$A$10:$A$16,MATCH(H223,Inputs!$B$10:$B$16,1)))</f>
        <v/>
      </c>
      <c r="J223" s="31" t="n">
        <f aca="false">IF(OR(N(E223)=0,F223="Yes"),0,E223)</f>
        <v>0</v>
      </c>
      <c r="K223" s="32" t="n">
        <f aca="false">IF(I223="",0,INDEX('Provision Matrix'!$E$6:$E$12,MATCH(I223,'Provision Matrix'!$A$6:$A$12,0)))</f>
        <v>0</v>
      </c>
      <c r="L223" s="31" t="n">
        <f aca="false">J223*K223</f>
        <v>0</v>
      </c>
      <c r="M223" s="31" t="n">
        <f aca="false">IF(F223="Yes",N(E223)*N(G223),0)</f>
        <v>0</v>
      </c>
      <c r="N223" s="31" t="n">
        <f aca="false">L223+M223</f>
        <v>0</v>
      </c>
    </row>
    <row r="224" customFormat="false" ht="15" hidden="false" customHeight="false" outlineLevel="0" collapsed="false">
      <c r="A224" s="8"/>
      <c r="B224" s="8"/>
      <c r="C224" s="17"/>
      <c r="D224" s="17"/>
      <c r="E224" s="27"/>
      <c r="F224" s="8"/>
      <c r="G224" s="22"/>
      <c r="H224" s="20" t="str">
        <f aca="false">IF(N(E224)=0,"",$C$5-D224)</f>
        <v/>
      </c>
      <c r="I224" s="10" t="str">
        <f aca="false">IF(H224="","",INDEX(Inputs!$A$10:$A$16,MATCH(H224,Inputs!$B$10:$B$16,1)))</f>
        <v/>
      </c>
      <c r="J224" s="31" t="n">
        <f aca="false">IF(OR(N(E224)=0,F224="Yes"),0,E224)</f>
        <v>0</v>
      </c>
      <c r="K224" s="32" t="n">
        <f aca="false">IF(I224="",0,INDEX('Provision Matrix'!$E$6:$E$12,MATCH(I224,'Provision Matrix'!$A$6:$A$12,0)))</f>
        <v>0</v>
      </c>
      <c r="L224" s="31" t="n">
        <f aca="false">J224*K224</f>
        <v>0</v>
      </c>
      <c r="M224" s="31" t="n">
        <f aca="false">IF(F224="Yes",N(E224)*N(G224),0)</f>
        <v>0</v>
      </c>
      <c r="N224" s="31" t="n">
        <f aca="false">L224+M224</f>
        <v>0</v>
      </c>
    </row>
    <row r="225" customFormat="false" ht="15" hidden="false" customHeight="false" outlineLevel="0" collapsed="false">
      <c r="A225" s="8"/>
      <c r="B225" s="8"/>
      <c r="C225" s="17"/>
      <c r="D225" s="17"/>
      <c r="E225" s="27"/>
      <c r="F225" s="8"/>
      <c r="G225" s="22"/>
      <c r="H225" s="20" t="str">
        <f aca="false">IF(N(E225)=0,"",$C$5-D225)</f>
        <v/>
      </c>
      <c r="I225" s="10" t="str">
        <f aca="false">IF(H225="","",INDEX(Inputs!$A$10:$A$16,MATCH(H225,Inputs!$B$10:$B$16,1)))</f>
        <v/>
      </c>
      <c r="J225" s="31" t="n">
        <f aca="false">IF(OR(N(E225)=0,F225="Yes"),0,E225)</f>
        <v>0</v>
      </c>
      <c r="K225" s="32" t="n">
        <f aca="false">IF(I225="",0,INDEX('Provision Matrix'!$E$6:$E$12,MATCH(I225,'Provision Matrix'!$A$6:$A$12,0)))</f>
        <v>0</v>
      </c>
      <c r="L225" s="31" t="n">
        <f aca="false">J225*K225</f>
        <v>0</v>
      </c>
      <c r="M225" s="31" t="n">
        <f aca="false">IF(F225="Yes",N(E225)*N(G225),0)</f>
        <v>0</v>
      </c>
      <c r="N225" s="31" t="n">
        <f aca="false">L225+M225</f>
        <v>0</v>
      </c>
    </row>
    <row r="226" customFormat="false" ht="15" hidden="false" customHeight="false" outlineLevel="0" collapsed="false">
      <c r="A226" s="8"/>
      <c r="B226" s="8"/>
      <c r="C226" s="17"/>
      <c r="D226" s="17"/>
      <c r="E226" s="27"/>
      <c r="F226" s="8"/>
      <c r="G226" s="22"/>
      <c r="H226" s="20" t="str">
        <f aca="false">IF(N(E226)=0,"",$C$5-D226)</f>
        <v/>
      </c>
      <c r="I226" s="10" t="str">
        <f aca="false">IF(H226="","",INDEX(Inputs!$A$10:$A$16,MATCH(H226,Inputs!$B$10:$B$16,1)))</f>
        <v/>
      </c>
      <c r="J226" s="31" t="n">
        <f aca="false">IF(OR(N(E226)=0,F226="Yes"),0,E226)</f>
        <v>0</v>
      </c>
      <c r="K226" s="32" t="n">
        <f aca="false">IF(I226="",0,INDEX('Provision Matrix'!$E$6:$E$12,MATCH(I226,'Provision Matrix'!$A$6:$A$12,0)))</f>
        <v>0</v>
      </c>
      <c r="L226" s="31" t="n">
        <f aca="false">J226*K226</f>
        <v>0</v>
      </c>
      <c r="M226" s="31" t="n">
        <f aca="false">IF(F226="Yes",N(E226)*N(G226),0)</f>
        <v>0</v>
      </c>
      <c r="N226" s="31" t="n">
        <f aca="false">L226+M226</f>
        <v>0</v>
      </c>
    </row>
    <row r="227" customFormat="false" ht="15" hidden="false" customHeight="false" outlineLevel="0" collapsed="false">
      <c r="A227" s="8"/>
      <c r="B227" s="8"/>
      <c r="C227" s="17"/>
      <c r="D227" s="17"/>
      <c r="E227" s="27"/>
      <c r="F227" s="8"/>
      <c r="G227" s="22"/>
      <c r="H227" s="20" t="str">
        <f aca="false">IF(N(E227)=0,"",$C$5-D227)</f>
        <v/>
      </c>
      <c r="I227" s="10" t="str">
        <f aca="false">IF(H227="","",INDEX(Inputs!$A$10:$A$16,MATCH(H227,Inputs!$B$10:$B$16,1)))</f>
        <v/>
      </c>
      <c r="J227" s="31" t="n">
        <f aca="false">IF(OR(N(E227)=0,F227="Yes"),0,E227)</f>
        <v>0</v>
      </c>
      <c r="K227" s="32" t="n">
        <f aca="false">IF(I227="",0,INDEX('Provision Matrix'!$E$6:$E$12,MATCH(I227,'Provision Matrix'!$A$6:$A$12,0)))</f>
        <v>0</v>
      </c>
      <c r="L227" s="31" t="n">
        <f aca="false">J227*K227</f>
        <v>0</v>
      </c>
      <c r="M227" s="31" t="n">
        <f aca="false">IF(F227="Yes",N(E227)*N(G227),0)</f>
        <v>0</v>
      </c>
      <c r="N227" s="31" t="n">
        <f aca="false">L227+M227</f>
        <v>0</v>
      </c>
    </row>
    <row r="228" customFormat="false" ht="15" hidden="false" customHeight="false" outlineLevel="0" collapsed="false">
      <c r="A228" s="8"/>
      <c r="B228" s="8"/>
      <c r="C228" s="17"/>
      <c r="D228" s="17"/>
      <c r="E228" s="27"/>
      <c r="F228" s="8"/>
      <c r="G228" s="22"/>
      <c r="H228" s="20" t="str">
        <f aca="false">IF(N(E228)=0,"",$C$5-D228)</f>
        <v/>
      </c>
      <c r="I228" s="10" t="str">
        <f aca="false">IF(H228="","",INDEX(Inputs!$A$10:$A$16,MATCH(H228,Inputs!$B$10:$B$16,1)))</f>
        <v/>
      </c>
      <c r="J228" s="31" t="n">
        <f aca="false">IF(OR(N(E228)=0,F228="Yes"),0,E228)</f>
        <v>0</v>
      </c>
      <c r="K228" s="32" t="n">
        <f aca="false">IF(I228="",0,INDEX('Provision Matrix'!$E$6:$E$12,MATCH(I228,'Provision Matrix'!$A$6:$A$12,0)))</f>
        <v>0</v>
      </c>
      <c r="L228" s="31" t="n">
        <f aca="false">J228*K228</f>
        <v>0</v>
      </c>
      <c r="M228" s="31" t="n">
        <f aca="false">IF(F228="Yes",N(E228)*N(G228),0)</f>
        <v>0</v>
      </c>
      <c r="N228" s="31" t="n">
        <f aca="false">L228+M228</f>
        <v>0</v>
      </c>
    </row>
    <row r="229" customFormat="false" ht="15" hidden="false" customHeight="false" outlineLevel="0" collapsed="false">
      <c r="A229" s="8"/>
      <c r="B229" s="8"/>
      <c r="C229" s="17"/>
      <c r="D229" s="17"/>
      <c r="E229" s="27"/>
      <c r="F229" s="8"/>
      <c r="G229" s="22"/>
      <c r="H229" s="20" t="str">
        <f aca="false">IF(N(E229)=0,"",$C$5-D229)</f>
        <v/>
      </c>
      <c r="I229" s="10" t="str">
        <f aca="false">IF(H229="","",INDEX(Inputs!$A$10:$A$16,MATCH(H229,Inputs!$B$10:$B$16,1)))</f>
        <v/>
      </c>
      <c r="J229" s="31" t="n">
        <f aca="false">IF(OR(N(E229)=0,F229="Yes"),0,E229)</f>
        <v>0</v>
      </c>
      <c r="K229" s="32" t="n">
        <f aca="false">IF(I229="",0,INDEX('Provision Matrix'!$E$6:$E$12,MATCH(I229,'Provision Matrix'!$A$6:$A$12,0)))</f>
        <v>0</v>
      </c>
      <c r="L229" s="31" t="n">
        <f aca="false">J229*K229</f>
        <v>0</v>
      </c>
      <c r="M229" s="31" t="n">
        <f aca="false">IF(F229="Yes",N(E229)*N(G229),0)</f>
        <v>0</v>
      </c>
      <c r="N229" s="31" t="n">
        <f aca="false">L229+M229</f>
        <v>0</v>
      </c>
    </row>
    <row r="230" customFormat="false" ht="15" hidden="false" customHeight="false" outlineLevel="0" collapsed="false">
      <c r="A230" s="8"/>
      <c r="B230" s="8"/>
      <c r="C230" s="17"/>
      <c r="D230" s="17"/>
      <c r="E230" s="27"/>
      <c r="F230" s="8"/>
      <c r="G230" s="22"/>
      <c r="H230" s="20" t="str">
        <f aca="false">IF(N(E230)=0,"",$C$5-D230)</f>
        <v/>
      </c>
      <c r="I230" s="10" t="str">
        <f aca="false">IF(H230="","",INDEX(Inputs!$A$10:$A$16,MATCH(H230,Inputs!$B$10:$B$16,1)))</f>
        <v/>
      </c>
      <c r="J230" s="31" t="n">
        <f aca="false">IF(OR(N(E230)=0,F230="Yes"),0,E230)</f>
        <v>0</v>
      </c>
      <c r="K230" s="32" t="n">
        <f aca="false">IF(I230="",0,INDEX('Provision Matrix'!$E$6:$E$12,MATCH(I230,'Provision Matrix'!$A$6:$A$12,0)))</f>
        <v>0</v>
      </c>
      <c r="L230" s="31" t="n">
        <f aca="false">J230*K230</f>
        <v>0</v>
      </c>
      <c r="M230" s="31" t="n">
        <f aca="false">IF(F230="Yes",N(E230)*N(G230),0)</f>
        <v>0</v>
      </c>
      <c r="N230" s="31" t="n">
        <f aca="false">L230+M230</f>
        <v>0</v>
      </c>
    </row>
    <row r="231" customFormat="false" ht="15" hidden="false" customHeight="false" outlineLevel="0" collapsed="false">
      <c r="A231" s="8"/>
      <c r="B231" s="8"/>
      <c r="C231" s="17"/>
      <c r="D231" s="17"/>
      <c r="E231" s="27"/>
      <c r="F231" s="8"/>
      <c r="G231" s="22"/>
      <c r="H231" s="20" t="str">
        <f aca="false">IF(N(E231)=0,"",$C$5-D231)</f>
        <v/>
      </c>
      <c r="I231" s="10" t="str">
        <f aca="false">IF(H231="","",INDEX(Inputs!$A$10:$A$16,MATCH(H231,Inputs!$B$10:$B$16,1)))</f>
        <v/>
      </c>
      <c r="J231" s="31" t="n">
        <f aca="false">IF(OR(N(E231)=0,F231="Yes"),0,E231)</f>
        <v>0</v>
      </c>
      <c r="K231" s="32" t="n">
        <f aca="false">IF(I231="",0,INDEX('Provision Matrix'!$E$6:$E$12,MATCH(I231,'Provision Matrix'!$A$6:$A$12,0)))</f>
        <v>0</v>
      </c>
      <c r="L231" s="31" t="n">
        <f aca="false">J231*K231</f>
        <v>0</v>
      </c>
      <c r="M231" s="31" t="n">
        <f aca="false">IF(F231="Yes",N(E231)*N(G231),0)</f>
        <v>0</v>
      </c>
      <c r="N231" s="31" t="n">
        <f aca="false">L231+M231</f>
        <v>0</v>
      </c>
    </row>
    <row r="232" customFormat="false" ht="15" hidden="false" customHeight="false" outlineLevel="0" collapsed="false">
      <c r="A232" s="8"/>
      <c r="B232" s="8"/>
      <c r="C232" s="17"/>
      <c r="D232" s="17"/>
      <c r="E232" s="27"/>
      <c r="F232" s="8"/>
      <c r="G232" s="22"/>
      <c r="H232" s="20" t="str">
        <f aca="false">IF(N(E232)=0,"",$C$5-D232)</f>
        <v/>
      </c>
      <c r="I232" s="10" t="str">
        <f aca="false">IF(H232="","",INDEX(Inputs!$A$10:$A$16,MATCH(H232,Inputs!$B$10:$B$16,1)))</f>
        <v/>
      </c>
      <c r="J232" s="31" t="n">
        <f aca="false">IF(OR(N(E232)=0,F232="Yes"),0,E232)</f>
        <v>0</v>
      </c>
      <c r="K232" s="32" t="n">
        <f aca="false">IF(I232="",0,INDEX('Provision Matrix'!$E$6:$E$12,MATCH(I232,'Provision Matrix'!$A$6:$A$12,0)))</f>
        <v>0</v>
      </c>
      <c r="L232" s="31" t="n">
        <f aca="false">J232*K232</f>
        <v>0</v>
      </c>
      <c r="M232" s="31" t="n">
        <f aca="false">IF(F232="Yes",N(E232)*N(G232),0)</f>
        <v>0</v>
      </c>
      <c r="N232" s="31" t="n">
        <f aca="false">L232+M232</f>
        <v>0</v>
      </c>
    </row>
    <row r="233" customFormat="false" ht="15" hidden="false" customHeight="false" outlineLevel="0" collapsed="false">
      <c r="A233" s="8"/>
      <c r="B233" s="8"/>
      <c r="C233" s="17"/>
      <c r="D233" s="17"/>
      <c r="E233" s="27"/>
      <c r="F233" s="8"/>
      <c r="G233" s="22"/>
      <c r="H233" s="20" t="str">
        <f aca="false">IF(N(E233)=0,"",$C$5-D233)</f>
        <v/>
      </c>
      <c r="I233" s="10" t="str">
        <f aca="false">IF(H233="","",INDEX(Inputs!$A$10:$A$16,MATCH(H233,Inputs!$B$10:$B$16,1)))</f>
        <v/>
      </c>
      <c r="J233" s="31" t="n">
        <f aca="false">IF(OR(N(E233)=0,F233="Yes"),0,E233)</f>
        <v>0</v>
      </c>
      <c r="K233" s="32" t="n">
        <f aca="false">IF(I233="",0,INDEX('Provision Matrix'!$E$6:$E$12,MATCH(I233,'Provision Matrix'!$A$6:$A$12,0)))</f>
        <v>0</v>
      </c>
      <c r="L233" s="31" t="n">
        <f aca="false">J233*K233</f>
        <v>0</v>
      </c>
      <c r="M233" s="31" t="n">
        <f aca="false">IF(F233="Yes",N(E233)*N(G233),0)</f>
        <v>0</v>
      </c>
      <c r="N233" s="31" t="n">
        <f aca="false">L233+M233</f>
        <v>0</v>
      </c>
    </row>
    <row r="234" customFormat="false" ht="15" hidden="false" customHeight="false" outlineLevel="0" collapsed="false">
      <c r="A234" s="8"/>
      <c r="B234" s="8"/>
      <c r="C234" s="17"/>
      <c r="D234" s="17"/>
      <c r="E234" s="27"/>
      <c r="F234" s="8"/>
      <c r="G234" s="22"/>
      <c r="H234" s="20" t="str">
        <f aca="false">IF(N(E234)=0,"",$C$5-D234)</f>
        <v/>
      </c>
      <c r="I234" s="10" t="str">
        <f aca="false">IF(H234="","",INDEX(Inputs!$A$10:$A$16,MATCH(H234,Inputs!$B$10:$B$16,1)))</f>
        <v/>
      </c>
      <c r="J234" s="31" t="n">
        <f aca="false">IF(OR(N(E234)=0,F234="Yes"),0,E234)</f>
        <v>0</v>
      </c>
      <c r="K234" s="32" t="n">
        <f aca="false">IF(I234="",0,INDEX('Provision Matrix'!$E$6:$E$12,MATCH(I234,'Provision Matrix'!$A$6:$A$12,0)))</f>
        <v>0</v>
      </c>
      <c r="L234" s="31" t="n">
        <f aca="false">J234*K234</f>
        <v>0</v>
      </c>
      <c r="M234" s="31" t="n">
        <f aca="false">IF(F234="Yes",N(E234)*N(G234),0)</f>
        <v>0</v>
      </c>
      <c r="N234" s="31" t="n">
        <f aca="false">L234+M234</f>
        <v>0</v>
      </c>
    </row>
    <row r="235" customFormat="false" ht="15" hidden="false" customHeight="false" outlineLevel="0" collapsed="false">
      <c r="A235" s="8"/>
      <c r="B235" s="8"/>
      <c r="C235" s="17"/>
      <c r="D235" s="17"/>
      <c r="E235" s="27"/>
      <c r="F235" s="8"/>
      <c r="G235" s="22"/>
      <c r="H235" s="20" t="str">
        <f aca="false">IF(N(E235)=0,"",$C$5-D235)</f>
        <v/>
      </c>
      <c r="I235" s="10" t="str">
        <f aca="false">IF(H235="","",INDEX(Inputs!$A$10:$A$16,MATCH(H235,Inputs!$B$10:$B$16,1)))</f>
        <v/>
      </c>
      <c r="J235" s="31" t="n">
        <f aca="false">IF(OR(N(E235)=0,F235="Yes"),0,E235)</f>
        <v>0</v>
      </c>
      <c r="K235" s="32" t="n">
        <f aca="false">IF(I235="",0,INDEX('Provision Matrix'!$E$6:$E$12,MATCH(I235,'Provision Matrix'!$A$6:$A$12,0)))</f>
        <v>0</v>
      </c>
      <c r="L235" s="31" t="n">
        <f aca="false">J235*K235</f>
        <v>0</v>
      </c>
      <c r="M235" s="31" t="n">
        <f aca="false">IF(F235="Yes",N(E235)*N(G235),0)</f>
        <v>0</v>
      </c>
      <c r="N235" s="31" t="n">
        <f aca="false">L235+M235</f>
        <v>0</v>
      </c>
    </row>
    <row r="236" customFormat="false" ht="15" hidden="false" customHeight="false" outlineLevel="0" collapsed="false">
      <c r="A236" s="8"/>
      <c r="B236" s="8"/>
      <c r="C236" s="17"/>
      <c r="D236" s="17"/>
      <c r="E236" s="27"/>
      <c r="F236" s="8"/>
      <c r="G236" s="22"/>
      <c r="H236" s="20" t="str">
        <f aca="false">IF(N(E236)=0,"",$C$5-D236)</f>
        <v/>
      </c>
      <c r="I236" s="10" t="str">
        <f aca="false">IF(H236="","",INDEX(Inputs!$A$10:$A$16,MATCH(H236,Inputs!$B$10:$B$16,1)))</f>
        <v/>
      </c>
      <c r="J236" s="31" t="n">
        <f aca="false">IF(OR(N(E236)=0,F236="Yes"),0,E236)</f>
        <v>0</v>
      </c>
      <c r="K236" s="32" t="n">
        <f aca="false">IF(I236="",0,INDEX('Provision Matrix'!$E$6:$E$12,MATCH(I236,'Provision Matrix'!$A$6:$A$12,0)))</f>
        <v>0</v>
      </c>
      <c r="L236" s="31" t="n">
        <f aca="false">J236*K236</f>
        <v>0</v>
      </c>
      <c r="M236" s="31" t="n">
        <f aca="false">IF(F236="Yes",N(E236)*N(G236),0)</f>
        <v>0</v>
      </c>
      <c r="N236" s="31" t="n">
        <f aca="false">L236+M236</f>
        <v>0</v>
      </c>
    </row>
    <row r="237" customFormat="false" ht="15" hidden="false" customHeight="false" outlineLevel="0" collapsed="false">
      <c r="A237" s="8"/>
      <c r="B237" s="8"/>
      <c r="C237" s="17"/>
      <c r="D237" s="17"/>
      <c r="E237" s="27"/>
      <c r="F237" s="8"/>
      <c r="G237" s="22"/>
      <c r="H237" s="20" t="str">
        <f aca="false">IF(N(E237)=0,"",$C$5-D237)</f>
        <v/>
      </c>
      <c r="I237" s="10" t="str">
        <f aca="false">IF(H237="","",INDEX(Inputs!$A$10:$A$16,MATCH(H237,Inputs!$B$10:$B$16,1)))</f>
        <v/>
      </c>
      <c r="J237" s="31" t="n">
        <f aca="false">IF(OR(N(E237)=0,F237="Yes"),0,E237)</f>
        <v>0</v>
      </c>
      <c r="K237" s="32" t="n">
        <f aca="false">IF(I237="",0,INDEX('Provision Matrix'!$E$6:$E$12,MATCH(I237,'Provision Matrix'!$A$6:$A$12,0)))</f>
        <v>0</v>
      </c>
      <c r="L237" s="31" t="n">
        <f aca="false">J237*K237</f>
        <v>0</v>
      </c>
      <c r="M237" s="31" t="n">
        <f aca="false">IF(F237="Yes",N(E237)*N(G237),0)</f>
        <v>0</v>
      </c>
      <c r="N237" s="31" t="n">
        <f aca="false">L237+M237</f>
        <v>0</v>
      </c>
    </row>
    <row r="238" customFormat="false" ht="15" hidden="false" customHeight="false" outlineLevel="0" collapsed="false">
      <c r="A238" s="8"/>
      <c r="B238" s="8"/>
      <c r="C238" s="17"/>
      <c r="D238" s="17"/>
      <c r="E238" s="27"/>
      <c r="F238" s="8"/>
      <c r="G238" s="22"/>
      <c r="H238" s="20" t="str">
        <f aca="false">IF(N(E238)=0,"",$C$5-D238)</f>
        <v/>
      </c>
      <c r="I238" s="10" t="str">
        <f aca="false">IF(H238="","",INDEX(Inputs!$A$10:$A$16,MATCH(H238,Inputs!$B$10:$B$16,1)))</f>
        <v/>
      </c>
      <c r="J238" s="31" t="n">
        <f aca="false">IF(OR(N(E238)=0,F238="Yes"),0,E238)</f>
        <v>0</v>
      </c>
      <c r="K238" s="32" t="n">
        <f aca="false">IF(I238="",0,INDEX('Provision Matrix'!$E$6:$E$12,MATCH(I238,'Provision Matrix'!$A$6:$A$12,0)))</f>
        <v>0</v>
      </c>
      <c r="L238" s="31" t="n">
        <f aca="false">J238*K238</f>
        <v>0</v>
      </c>
      <c r="M238" s="31" t="n">
        <f aca="false">IF(F238="Yes",N(E238)*N(G238),0)</f>
        <v>0</v>
      </c>
      <c r="N238" s="31" t="n">
        <f aca="false">L238+M238</f>
        <v>0</v>
      </c>
    </row>
    <row r="239" customFormat="false" ht="15" hidden="false" customHeight="false" outlineLevel="0" collapsed="false">
      <c r="A239" s="8"/>
      <c r="B239" s="8"/>
      <c r="C239" s="17"/>
      <c r="D239" s="17"/>
      <c r="E239" s="27"/>
      <c r="F239" s="8"/>
      <c r="G239" s="22"/>
      <c r="H239" s="20" t="str">
        <f aca="false">IF(N(E239)=0,"",$C$5-D239)</f>
        <v/>
      </c>
      <c r="I239" s="10" t="str">
        <f aca="false">IF(H239="","",INDEX(Inputs!$A$10:$A$16,MATCH(H239,Inputs!$B$10:$B$16,1)))</f>
        <v/>
      </c>
      <c r="J239" s="31" t="n">
        <f aca="false">IF(OR(N(E239)=0,F239="Yes"),0,E239)</f>
        <v>0</v>
      </c>
      <c r="K239" s="32" t="n">
        <f aca="false">IF(I239="",0,INDEX('Provision Matrix'!$E$6:$E$12,MATCH(I239,'Provision Matrix'!$A$6:$A$12,0)))</f>
        <v>0</v>
      </c>
      <c r="L239" s="31" t="n">
        <f aca="false">J239*K239</f>
        <v>0</v>
      </c>
      <c r="M239" s="31" t="n">
        <f aca="false">IF(F239="Yes",N(E239)*N(G239),0)</f>
        <v>0</v>
      </c>
      <c r="N239" s="31" t="n">
        <f aca="false">L239+M239</f>
        <v>0</v>
      </c>
    </row>
    <row r="240" customFormat="false" ht="15" hidden="false" customHeight="false" outlineLevel="0" collapsed="false">
      <c r="A240" s="8"/>
      <c r="B240" s="8"/>
      <c r="C240" s="17"/>
      <c r="D240" s="17"/>
      <c r="E240" s="27"/>
      <c r="F240" s="8"/>
      <c r="G240" s="22"/>
      <c r="H240" s="20" t="str">
        <f aca="false">IF(N(E240)=0,"",$C$5-D240)</f>
        <v/>
      </c>
      <c r="I240" s="10" t="str">
        <f aca="false">IF(H240="","",INDEX(Inputs!$A$10:$A$16,MATCH(H240,Inputs!$B$10:$B$16,1)))</f>
        <v/>
      </c>
      <c r="J240" s="31" t="n">
        <f aca="false">IF(OR(N(E240)=0,F240="Yes"),0,E240)</f>
        <v>0</v>
      </c>
      <c r="K240" s="32" t="n">
        <f aca="false">IF(I240="",0,INDEX('Provision Matrix'!$E$6:$E$12,MATCH(I240,'Provision Matrix'!$A$6:$A$12,0)))</f>
        <v>0</v>
      </c>
      <c r="L240" s="31" t="n">
        <f aca="false">J240*K240</f>
        <v>0</v>
      </c>
      <c r="M240" s="31" t="n">
        <f aca="false">IF(F240="Yes",N(E240)*N(G240),0)</f>
        <v>0</v>
      </c>
      <c r="N240" s="31" t="n">
        <f aca="false">L240+M240</f>
        <v>0</v>
      </c>
    </row>
    <row r="241" customFormat="false" ht="15" hidden="false" customHeight="false" outlineLevel="0" collapsed="false">
      <c r="A241" s="8"/>
      <c r="B241" s="8"/>
      <c r="C241" s="17"/>
      <c r="D241" s="17"/>
      <c r="E241" s="27"/>
      <c r="F241" s="8"/>
      <c r="G241" s="22"/>
      <c r="H241" s="20" t="str">
        <f aca="false">IF(N(E241)=0,"",$C$5-D241)</f>
        <v/>
      </c>
      <c r="I241" s="10" t="str">
        <f aca="false">IF(H241="","",INDEX(Inputs!$A$10:$A$16,MATCH(H241,Inputs!$B$10:$B$16,1)))</f>
        <v/>
      </c>
      <c r="J241" s="31" t="n">
        <f aca="false">IF(OR(N(E241)=0,F241="Yes"),0,E241)</f>
        <v>0</v>
      </c>
      <c r="K241" s="32" t="n">
        <f aca="false">IF(I241="",0,INDEX('Provision Matrix'!$E$6:$E$12,MATCH(I241,'Provision Matrix'!$A$6:$A$12,0)))</f>
        <v>0</v>
      </c>
      <c r="L241" s="31" t="n">
        <f aca="false">J241*K241</f>
        <v>0</v>
      </c>
      <c r="M241" s="31" t="n">
        <f aca="false">IF(F241="Yes",N(E241)*N(G241),0)</f>
        <v>0</v>
      </c>
      <c r="N241" s="31" t="n">
        <f aca="false">L241+M241</f>
        <v>0</v>
      </c>
    </row>
    <row r="242" customFormat="false" ht="15" hidden="false" customHeight="false" outlineLevel="0" collapsed="false">
      <c r="A242" s="8"/>
      <c r="B242" s="8"/>
      <c r="C242" s="17"/>
      <c r="D242" s="17"/>
      <c r="E242" s="27"/>
      <c r="F242" s="8"/>
      <c r="G242" s="22"/>
      <c r="H242" s="20" t="str">
        <f aca="false">IF(N(E242)=0,"",$C$5-D242)</f>
        <v/>
      </c>
      <c r="I242" s="10" t="str">
        <f aca="false">IF(H242="","",INDEX(Inputs!$A$10:$A$16,MATCH(H242,Inputs!$B$10:$B$16,1)))</f>
        <v/>
      </c>
      <c r="J242" s="31" t="n">
        <f aca="false">IF(OR(N(E242)=0,F242="Yes"),0,E242)</f>
        <v>0</v>
      </c>
      <c r="K242" s="32" t="n">
        <f aca="false">IF(I242="",0,INDEX('Provision Matrix'!$E$6:$E$12,MATCH(I242,'Provision Matrix'!$A$6:$A$12,0)))</f>
        <v>0</v>
      </c>
      <c r="L242" s="31" t="n">
        <f aca="false">J242*K242</f>
        <v>0</v>
      </c>
      <c r="M242" s="31" t="n">
        <f aca="false">IF(F242="Yes",N(E242)*N(G242),0)</f>
        <v>0</v>
      </c>
      <c r="N242" s="31" t="n">
        <f aca="false">L242+M242</f>
        <v>0</v>
      </c>
    </row>
    <row r="243" customFormat="false" ht="15" hidden="false" customHeight="false" outlineLevel="0" collapsed="false">
      <c r="A243" s="8"/>
      <c r="B243" s="8"/>
      <c r="C243" s="17"/>
      <c r="D243" s="17"/>
      <c r="E243" s="27"/>
      <c r="F243" s="8"/>
      <c r="G243" s="22"/>
      <c r="H243" s="20" t="str">
        <f aca="false">IF(N(E243)=0,"",$C$5-D243)</f>
        <v/>
      </c>
      <c r="I243" s="10" t="str">
        <f aca="false">IF(H243="","",INDEX(Inputs!$A$10:$A$16,MATCH(H243,Inputs!$B$10:$B$16,1)))</f>
        <v/>
      </c>
      <c r="J243" s="31" t="n">
        <f aca="false">IF(OR(N(E243)=0,F243="Yes"),0,E243)</f>
        <v>0</v>
      </c>
      <c r="K243" s="32" t="n">
        <f aca="false">IF(I243="",0,INDEX('Provision Matrix'!$E$6:$E$12,MATCH(I243,'Provision Matrix'!$A$6:$A$12,0)))</f>
        <v>0</v>
      </c>
      <c r="L243" s="31" t="n">
        <f aca="false">J243*K243</f>
        <v>0</v>
      </c>
      <c r="M243" s="31" t="n">
        <f aca="false">IF(F243="Yes",N(E243)*N(G243),0)</f>
        <v>0</v>
      </c>
      <c r="N243" s="31" t="n">
        <f aca="false">L243+M243</f>
        <v>0</v>
      </c>
    </row>
    <row r="244" customFormat="false" ht="15" hidden="false" customHeight="false" outlineLevel="0" collapsed="false">
      <c r="A244" s="8"/>
      <c r="B244" s="8"/>
      <c r="C244" s="17"/>
      <c r="D244" s="17"/>
      <c r="E244" s="27"/>
      <c r="F244" s="8"/>
      <c r="G244" s="22"/>
      <c r="H244" s="20" t="str">
        <f aca="false">IF(N(E244)=0,"",$C$5-D244)</f>
        <v/>
      </c>
      <c r="I244" s="10" t="str">
        <f aca="false">IF(H244="","",INDEX(Inputs!$A$10:$A$16,MATCH(H244,Inputs!$B$10:$B$16,1)))</f>
        <v/>
      </c>
      <c r="J244" s="31" t="n">
        <f aca="false">IF(OR(N(E244)=0,F244="Yes"),0,E244)</f>
        <v>0</v>
      </c>
      <c r="K244" s="32" t="n">
        <f aca="false">IF(I244="",0,INDEX('Provision Matrix'!$E$6:$E$12,MATCH(I244,'Provision Matrix'!$A$6:$A$12,0)))</f>
        <v>0</v>
      </c>
      <c r="L244" s="31" t="n">
        <f aca="false">J244*K244</f>
        <v>0</v>
      </c>
      <c r="M244" s="31" t="n">
        <f aca="false">IF(F244="Yes",N(E244)*N(G244),0)</f>
        <v>0</v>
      </c>
      <c r="N244" s="31" t="n">
        <f aca="false">L244+M244</f>
        <v>0</v>
      </c>
    </row>
    <row r="245" customFormat="false" ht="15" hidden="false" customHeight="false" outlineLevel="0" collapsed="false">
      <c r="A245" s="8"/>
      <c r="B245" s="8"/>
      <c r="C245" s="17"/>
      <c r="D245" s="17"/>
      <c r="E245" s="27"/>
      <c r="F245" s="8"/>
      <c r="G245" s="22"/>
      <c r="H245" s="20" t="str">
        <f aca="false">IF(N(E245)=0,"",$C$5-D245)</f>
        <v/>
      </c>
      <c r="I245" s="10" t="str">
        <f aca="false">IF(H245="","",INDEX(Inputs!$A$10:$A$16,MATCH(H245,Inputs!$B$10:$B$16,1)))</f>
        <v/>
      </c>
      <c r="J245" s="31" t="n">
        <f aca="false">IF(OR(N(E245)=0,F245="Yes"),0,E245)</f>
        <v>0</v>
      </c>
      <c r="K245" s="32" t="n">
        <f aca="false">IF(I245="",0,INDEX('Provision Matrix'!$E$6:$E$12,MATCH(I245,'Provision Matrix'!$A$6:$A$12,0)))</f>
        <v>0</v>
      </c>
      <c r="L245" s="31" t="n">
        <f aca="false">J245*K245</f>
        <v>0</v>
      </c>
      <c r="M245" s="31" t="n">
        <f aca="false">IF(F245="Yes",N(E245)*N(G245),0)</f>
        <v>0</v>
      </c>
      <c r="N245" s="31" t="n">
        <f aca="false">L245+M245</f>
        <v>0</v>
      </c>
    </row>
    <row r="246" customFormat="false" ht="15" hidden="false" customHeight="false" outlineLevel="0" collapsed="false">
      <c r="A246" s="8"/>
      <c r="B246" s="8"/>
      <c r="C246" s="17"/>
      <c r="D246" s="17"/>
      <c r="E246" s="27"/>
      <c r="F246" s="8"/>
      <c r="G246" s="22"/>
      <c r="H246" s="20" t="str">
        <f aca="false">IF(N(E246)=0,"",$C$5-D246)</f>
        <v/>
      </c>
      <c r="I246" s="10" t="str">
        <f aca="false">IF(H246="","",INDEX(Inputs!$A$10:$A$16,MATCH(H246,Inputs!$B$10:$B$16,1)))</f>
        <v/>
      </c>
      <c r="J246" s="31" t="n">
        <f aca="false">IF(OR(N(E246)=0,F246="Yes"),0,E246)</f>
        <v>0</v>
      </c>
      <c r="K246" s="32" t="n">
        <f aca="false">IF(I246="",0,INDEX('Provision Matrix'!$E$6:$E$12,MATCH(I246,'Provision Matrix'!$A$6:$A$12,0)))</f>
        <v>0</v>
      </c>
      <c r="L246" s="31" t="n">
        <f aca="false">J246*K246</f>
        <v>0</v>
      </c>
      <c r="M246" s="31" t="n">
        <f aca="false">IF(F246="Yes",N(E246)*N(G246),0)</f>
        <v>0</v>
      </c>
      <c r="N246" s="31" t="n">
        <f aca="false">L246+M246</f>
        <v>0</v>
      </c>
    </row>
    <row r="247" customFormat="false" ht="15" hidden="false" customHeight="false" outlineLevel="0" collapsed="false">
      <c r="A247" s="8"/>
      <c r="B247" s="8"/>
      <c r="C247" s="17"/>
      <c r="D247" s="17"/>
      <c r="E247" s="27"/>
      <c r="F247" s="8"/>
      <c r="G247" s="22"/>
      <c r="H247" s="20" t="str">
        <f aca="false">IF(N(E247)=0,"",$C$5-D247)</f>
        <v/>
      </c>
      <c r="I247" s="10" t="str">
        <f aca="false">IF(H247="","",INDEX(Inputs!$A$10:$A$16,MATCH(H247,Inputs!$B$10:$B$16,1)))</f>
        <v/>
      </c>
      <c r="J247" s="31" t="n">
        <f aca="false">IF(OR(N(E247)=0,F247="Yes"),0,E247)</f>
        <v>0</v>
      </c>
      <c r="K247" s="32" t="n">
        <f aca="false">IF(I247="",0,INDEX('Provision Matrix'!$E$6:$E$12,MATCH(I247,'Provision Matrix'!$A$6:$A$12,0)))</f>
        <v>0</v>
      </c>
      <c r="L247" s="31" t="n">
        <f aca="false">J247*K247</f>
        <v>0</v>
      </c>
      <c r="M247" s="31" t="n">
        <f aca="false">IF(F247="Yes",N(E247)*N(G247),0)</f>
        <v>0</v>
      </c>
      <c r="N247" s="31" t="n">
        <f aca="false">L247+M247</f>
        <v>0</v>
      </c>
    </row>
    <row r="248" customFormat="false" ht="15" hidden="false" customHeight="false" outlineLevel="0" collapsed="false">
      <c r="A248" s="8"/>
      <c r="B248" s="8"/>
      <c r="C248" s="17"/>
      <c r="D248" s="17"/>
      <c r="E248" s="27"/>
      <c r="F248" s="8"/>
      <c r="G248" s="22"/>
      <c r="H248" s="20" t="str">
        <f aca="false">IF(N(E248)=0,"",$C$5-D248)</f>
        <v/>
      </c>
      <c r="I248" s="10" t="str">
        <f aca="false">IF(H248="","",INDEX(Inputs!$A$10:$A$16,MATCH(H248,Inputs!$B$10:$B$16,1)))</f>
        <v/>
      </c>
      <c r="J248" s="31" t="n">
        <f aca="false">IF(OR(N(E248)=0,F248="Yes"),0,E248)</f>
        <v>0</v>
      </c>
      <c r="K248" s="32" t="n">
        <f aca="false">IF(I248="",0,INDEX('Provision Matrix'!$E$6:$E$12,MATCH(I248,'Provision Matrix'!$A$6:$A$12,0)))</f>
        <v>0</v>
      </c>
      <c r="L248" s="31" t="n">
        <f aca="false">J248*K248</f>
        <v>0</v>
      </c>
      <c r="M248" s="31" t="n">
        <f aca="false">IF(F248="Yes",N(E248)*N(G248),0)</f>
        <v>0</v>
      </c>
      <c r="N248" s="31" t="n">
        <f aca="false">L248+M248</f>
        <v>0</v>
      </c>
    </row>
    <row r="249" customFormat="false" ht="15" hidden="false" customHeight="false" outlineLevel="0" collapsed="false">
      <c r="A249" s="8"/>
      <c r="B249" s="8"/>
      <c r="C249" s="17"/>
      <c r="D249" s="17"/>
      <c r="E249" s="27"/>
      <c r="F249" s="8"/>
      <c r="G249" s="22"/>
      <c r="H249" s="20" t="str">
        <f aca="false">IF(N(E249)=0,"",$C$5-D249)</f>
        <v/>
      </c>
      <c r="I249" s="10" t="str">
        <f aca="false">IF(H249="","",INDEX(Inputs!$A$10:$A$16,MATCH(H249,Inputs!$B$10:$B$16,1)))</f>
        <v/>
      </c>
      <c r="J249" s="31" t="n">
        <f aca="false">IF(OR(N(E249)=0,F249="Yes"),0,E249)</f>
        <v>0</v>
      </c>
      <c r="K249" s="32" t="n">
        <f aca="false">IF(I249="",0,INDEX('Provision Matrix'!$E$6:$E$12,MATCH(I249,'Provision Matrix'!$A$6:$A$12,0)))</f>
        <v>0</v>
      </c>
      <c r="L249" s="31" t="n">
        <f aca="false">J249*K249</f>
        <v>0</v>
      </c>
      <c r="M249" s="31" t="n">
        <f aca="false">IF(F249="Yes",N(E249)*N(G249),0)</f>
        <v>0</v>
      </c>
      <c r="N249" s="31" t="n">
        <f aca="false">L249+M249</f>
        <v>0</v>
      </c>
    </row>
    <row r="250" customFormat="false" ht="15" hidden="false" customHeight="false" outlineLevel="0" collapsed="false">
      <c r="A250" s="8"/>
      <c r="B250" s="8"/>
      <c r="C250" s="17"/>
      <c r="D250" s="17"/>
      <c r="E250" s="27"/>
      <c r="F250" s="8"/>
      <c r="G250" s="22"/>
      <c r="H250" s="20" t="str">
        <f aca="false">IF(N(E250)=0,"",$C$5-D250)</f>
        <v/>
      </c>
      <c r="I250" s="10" t="str">
        <f aca="false">IF(H250="","",INDEX(Inputs!$A$10:$A$16,MATCH(H250,Inputs!$B$10:$B$16,1)))</f>
        <v/>
      </c>
      <c r="J250" s="31" t="n">
        <f aca="false">IF(OR(N(E250)=0,F250="Yes"),0,E250)</f>
        <v>0</v>
      </c>
      <c r="K250" s="32" t="n">
        <f aca="false">IF(I250="",0,INDEX('Provision Matrix'!$E$6:$E$12,MATCH(I250,'Provision Matrix'!$A$6:$A$12,0)))</f>
        <v>0</v>
      </c>
      <c r="L250" s="31" t="n">
        <f aca="false">J250*K250</f>
        <v>0</v>
      </c>
      <c r="M250" s="31" t="n">
        <f aca="false">IF(F250="Yes",N(E250)*N(G250),0)</f>
        <v>0</v>
      </c>
      <c r="N250" s="31" t="n">
        <f aca="false">L250+M250</f>
        <v>0</v>
      </c>
    </row>
    <row r="251" customFormat="false" ht="15" hidden="false" customHeight="false" outlineLevel="0" collapsed="false">
      <c r="A251" s="8"/>
      <c r="B251" s="8"/>
      <c r="C251" s="17"/>
      <c r="D251" s="17"/>
      <c r="E251" s="27"/>
      <c r="F251" s="8"/>
      <c r="G251" s="22"/>
      <c r="H251" s="20" t="str">
        <f aca="false">IF(N(E251)=0,"",$C$5-D251)</f>
        <v/>
      </c>
      <c r="I251" s="10" t="str">
        <f aca="false">IF(H251="","",INDEX(Inputs!$A$10:$A$16,MATCH(H251,Inputs!$B$10:$B$16,1)))</f>
        <v/>
      </c>
      <c r="J251" s="31" t="n">
        <f aca="false">IF(OR(N(E251)=0,F251="Yes"),0,E251)</f>
        <v>0</v>
      </c>
      <c r="K251" s="32" t="n">
        <f aca="false">IF(I251="",0,INDEX('Provision Matrix'!$E$6:$E$12,MATCH(I251,'Provision Matrix'!$A$6:$A$12,0)))</f>
        <v>0</v>
      </c>
      <c r="L251" s="31" t="n">
        <f aca="false">J251*K251</f>
        <v>0</v>
      </c>
      <c r="M251" s="31" t="n">
        <f aca="false">IF(F251="Yes",N(E251)*N(G251),0)</f>
        <v>0</v>
      </c>
      <c r="N251" s="31" t="n">
        <f aca="false">L251+M251</f>
        <v>0</v>
      </c>
    </row>
    <row r="252" customFormat="false" ht="15" hidden="false" customHeight="false" outlineLevel="0" collapsed="false">
      <c r="A252" s="8"/>
      <c r="B252" s="8"/>
      <c r="C252" s="17"/>
      <c r="D252" s="17"/>
      <c r="E252" s="27"/>
      <c r="F252" s="8"/>
      <c r="G252" s="22"/>
      <c r="H252" s="20" t="str">
        <f aca="false">IF(N(E252)=0,"",$C$5-D252)</f>
        <v/>
      </c>
      <c r="I252" s="10" t="str">
        <f aca="false">IF(H252="","",INDEX(Inputs!$A$10:$A$16,MATCH(H252,Inputs!$B$10:$B$16,1)))</f>
        <v/>
      </c>
      <c r="J252" s="31" t="n">
        <f aca="false">IF(OR(N(E252)=0,F252="Yes"),0,E252)</f>
        <v>0</v>
      </c>
      <c r="K252" s="32" t="n">
        <f aca="false">IF(I252="",0,INDEX('Provision Matrix'!$E$6:$E$12,MATCH(I252,'Provision Matrix'!$A$6:$A$12,0)))</f>
        <v>0</v>
      </c>
      <c r="L252" s="31" t="n">
        <f aca="false">J252*K252</f>
        <v>0</v>
      </c>
      <c r="M252" s="31" t="n">
        <f aca="false">IF(F252="Yes",N(E252)*N(G252),0)</f>
        <v>0</v>
      </c>
      <c r="N252" s="31" t="n">
        <f aca="false">L252+M252</f>
        <v>0</v>
      </c>
    </row>
    <row r="253" customFormat="false" ht="15" hidden="false" customHeight="false" outlineLevel="0" collapsed="false">
      <c r="A253" s="8"/>
      <c r="B253" s="8"/>
      <c r="C253" s="17"/>
      <c r="D253" s="17"/>
      <c r="E253" s="27"/>
      <c r="F253" s="8"/>
      <c r="G253" s="22"/>
      <c r="H253" s="20" t="str">
        <f aca="false">IF(N(E253)=0,"",$C$5-D253)</f>
        <v/>
      </c>
      <c r="I253" s="10" t="str">
        <f aca="false">IF(H253="","",INDEX(Inputs!$A$10:$A$16,MATCH(H253,Inputs!$B$10:$B$16,1)))</f>
        <v/>
      </c>
      <c r="J253" s="31" t="n">
        <f aca="false">IF(OR(N(E253)=0,F253="Yes"),0,E253)</f>
        <v>0</v>
      </c>
      <c r="K253" s="32" t="n">
        <f aca="false">IF(I253="",0,INDEX('Provision Matrix'!$E$6:$E$12,MATCH(I253,'Provision Matrix'!$A$6:$A$12,0)))</f>
        <v>0</v>
      </c>
      <c r="L253" s="31" t="n">
        <f aca="false">J253*K253</f>
        <v>0</v>
      </c>
      <c r="M253" s="31" t="n">
        <f aca="false">IF(F253="Yes",N(E253)*N(G253),0)</f>
        <v>0</v>
      </c>
      <c r="N253" s="31" t="n">
        <f aca="false">L253+M253</f>
        <v>0</v>
      </c>
    </row>
    <row r="254" customFormat="false" ht="15" hidden="false" customHeight="false" outlineLevel="0" collapsed="false">
      <c r="A254" s="8"/>
      <c r="B254" s="8"/>
      <c r="C254" s="17"/>
      <c r="D254" s="17"/>
      <c r="E254" s="27"/>
      <c r="F254" s="8"/>
      <c r="G254" s="22"/>
      <c r="H254" s="20" t="str">
        <f aca="false">IF(N(E254)=0,"",$C$5-D254)</f>
        <v/>
      </c>
      <c r="I254" s="10" t="str">
        <f aca="false">IF(H254="","",INDEX(Inputs!$A$10:$A$16,MATCH(H254,Inputs!$B$10:$B$16,1)))</f>
        <v/>
      </c>
      <c r="J254" s="31" t="n">
        <f aca="false">IF(OR(N(E254)=0,F254="Yes"),0,E254)</f>
        <v>0</v>
      </c>
      <c r="K254" s="32" t="n">
        <f aca="false">IF(I254="",0,INDEX('Provision Matrix'!$E$6:$E$12,MATCH(I254,'Provision Matrix'!$A$6:$A$12,0)))</f>
        <v>0</v>
      </c>
      <c r="L254" s="31" t="n">
        <f aca="false">J254*K254</f>
        <v>0</v>
      </c>
      <c r="M254" s="31" t="n">
        <f aca="false">IF(F254="Yes",N(E254)*N(G254),0)</f>
        <v>0</v>
      </c>
      <c r="N254" s="31" t="n">
        <f aca="false">L254+M254</f>
        <v>0</v>
      </c>
    </row>
    <row r="255" customFormat="false" ht="15" hidden="false" customHeight="false" outlineLevel="0" collapsed="false">
      <c r="A255" s="8"/>
      <c r="B255" s="8"/>
      <c r="C255" s="17"/>
      <c r="D255" s="17"/>
      <c r="E255" s="27"/>
      <c r="F255" s="8"/>
      <c r="G255" s="22"/>
      <c r="H255" s="20" t="str">
        <f aca="false">IF(N(E255)=0,"",$C$5-D255)</f>
        <v/>
      </c>
      <c r="I255" s="10" t="str">
        <f aca="false">IF(H255="","",INDEX(Inputs!$A$10:$A$16,MATCH(H255,Inputs!$B$10:$B$16,1)))</f>
        <v/>
      </c>
      <c r="J255" s="31" t="n">
        <f aca="false">IF(OR(N(E255)=0,F255="Yes"),0,E255)</f>
        <v>0</v>
      </c>
      <c r="K255" s="32" t="n">
        <f aca="false">IF(I255="",0,INDEX('Provision Matrix'!$E$6:$E$12,MATCH(I255,'Provision Matrix'!$A$6:$A$12,0)))</f>
        <v>0</v>
      </c>
      <c r="L255" s="31" t="n">
        <f aca="false">J255*K255</f>
        <v>0</v>
      </c>
      <c r="M255" s="31" t="n">
        <f aca="false">IF(F255="Yes",N(E255)*N(G255),0)</f>
        <v>0</v>
      </c>
      <c r="N255" s="31" t="n">
        <f aca="false">L255+M255</f>
        <v>0</v>
      </c>
    </row>
    <row r="256" customFormat="false" ht="15" hidden="false" customHeight="false" outlineLevel="0" collapsed="false">
      <c r="A256" s="8"/>
      <c r="B256" s="8"/>
      <c r="C256" s="17"/>
      <c r="D256" s="17"/>
      <c r="E256" s="27"/>
      <c r="F256" s="8"/>
      <c r="G256" s="22"/>
      <c r="H256" s="20" t="str">
        <f aca="false">IF(N(E256)=0,"",$C$5-D256)</f>
        <v/>
      </c>
      <c r="I256" s="10" t="str">
        <f aca="false">IF(H256="","",INDEX(Inputs!$A$10:$A$16,MATCH(H256,Inputs!$B$10:$B$16,1)))</f>
        <v/>
      </c>
      <c r="J256" s="31" t="n">
        <f aca="false">IF(OR(N(E256)=0,F256="Yes"),0,E256)</f>
        <v>0</v>
      </c>
      <c r="K256" s="32" t="n">
        <f aca="false">IF(I256="",0,INDEX('Provision Matrix'!$E$6:$E$12,MATCH(I256,'Provision Matrix'!$A$6:$A$12,0)))</f>
        <v>0</v>
      </c>
      <c r="L256" s="31" t="n">
        <f aca="false">J256*K256</f>
        <v>0</v>
      </c>
      <c r="M256" s="31" t="n">
        <f aca="false">IF(F256="Yes",N(E256)*N(G256),0)</f>
        <v>0</v>
      </c>
      <c r="N256" s="31" t="n">
        <f aca="false">L256+M256</f>
        <v>0</v>
      </c>
    </row>
    <row r="257" customFormat="false" ht="15" hidden="false" customHeight="false" outlineLevel="0" collapsed="false">
      <c r="A257" s="8"/>
      <c r="B257" s="8"/>
      <c r="C257" s="17"/>
      <c r="D257" s="17"/>
      <c r="E257" s="27"/>
      <c r="F257" s="8"/>
      <c r="G257" s="22"/>
      <c r="H257" s="20" t="str">
        <f aca="false">IF(N(E257)=0,"",$C$5-D257)</f>
        <v/>
      </c>
      <c r="I257" s="10" t="str">
        <f aca="false">IF(H257="","",INDEX(Inputs!$A$10:$A$16,MATCH(H257,Inputs!$B$10:$B$16,1)))</f>
        <v/>
      </c>
      <c r="J257" s="31" t="n">
        <f aca="false">IF(OR(N(E257)=0,F257="Yes"),0,E257)</f>
        <v>0</v>
      </c>
      <c r="K257" s="32" t="n">
        <f aca="false">IF(I257="",0,INDEX('Provision Matrix'!$E$6:$E$12,MATCH(I257,'Provision Matrix'!$A$6:$A$12,0)))</f>
        <v>0</v>
      </c>
      <c r="L257" s="31" t="n">
        <f aca="false">J257*K257</f>
        <v>0</v>
      </c>
      <c r="M257" s="31" t="n">
        <f aca="false">IF(F257="Yes",N(E257)*N(G257),0)</f>
        <v>0</v>
      </c>
      <c r="N257" s="31" t="n">
        <f aca="false">L257+M257</f>
        <v>0</v>
      </c>
    </row>
    <row r="258" customFormat="false" ht="15" hidden="false" customHeight="false" outlineLevel="0" collapsed="false">
      <c r="A258" s="8"/>
      <c r="B258" s="8"/>
      <c r="C258" s="17"/>
      <c r="D258" s="17"/>
      <c r="E258" s="27"/>
      <c r="F258" s="8"/>
      <c r="G258" s="22"/>
      <c r="H258" s="20" t="str">
        <f aca="false">IF(N(E258)=0,"",$C$5-D258)</f>
        <v/>
      </c>
      <c r="I258" s="10" t="str">
        <f aca="false">IF(H258="","",INDEX(Inputs!$A$10:$A$16,MATCH(H258,Inputs!$B$10:$B$16,1)))</f>
        <v/>
      </c>
      <c r="J258" s="31" t="n">
        <f aca="false">IF(OR(N(E258)=0,F258="Yes"),0,E258)</f>
        <v>0</v>
      </c>
      <c r="K258" s="32" t="n">
        <f aca="false">IF(I258="",0,INDEX('Provision Matrix'!$E$6:$E$12,MATCH(I258,'Provision Matrix'!$A$6:$A$12,0)))</f>
        <v>0</v>
      </c>
      <c r="L258" s="31" t="n">
        <f aca="false">J258*K258</f>
        <v>0</v>
      </c>
      <c r="M258" s="31" t="n">
        <f aca="false">IF(F258="Yes",N(E258)*N(G258),0)</f>
        <v>0</v>
      </c>
      <c r="N258" s="31" t="n">
        <f aca="false">L258+M258</f>
        <v>0</v>
      </c>
    </row>
    <row r="259" customFormat="false" ht="15" hidden="false" customHeight="false" outlineLevel="0" collapsed="false">
      <c r="A259" s="8"/>
      <c r="B259" s="8"/>
      <c r="C259" s="17"/>
      <c r="D259" s="17"/>
      <c r="E259" s="27"/>
      <c r="F259" s="8"/>
      <c r="G259" s="22"/>
      <c r="H259" s="20" t="str">
        <f aca="false">IF(N(E259)=0,"",$C$5-D259)</f>
        <v/>
      </c>
      <c r="I259" s="10" t="str">
        <f aca="false">IF(H259="","",INDEX(Inputs!$A$10:$A$16,MATCH(H259,Inputs!$B$10:$B$16,1)))</f>
        <v/>
      </c>
      <c r="J259" s="31" t="n">
        <f aca="false">IF(OR(N(E259)=0,F259="Yes"),0,E259)</f>
        <v>0</v>
      </c>
      <c r="K259" s="32" t="n">
        <f aca="false">IF(I259="",0,INDEX('Provision Matrix'!$E$6:$E$12,MATCH(I259,'Provision Matrix'!$A$6:$A$12,0)))</f>
        <v>0</v>
      </c>
      <c r="L259" s="31" t="n">
        <f aca="false">J259*K259</f>
        <v>0</v>
      </c>
      <c r="M259" s="31" t="n">
        <f aca="false">IF(F259="Yes",N(E259)*N(G259),0)</f>
        <v>0</v>
      </c>
      <c r="N259" s="31" t="n">
        <f aca="false">L259+M259</f>
        <v>0</v>
      </c>
    </row>
    <row r="260" customFormat="false" ht="15" hidden="false" customHeight="false" outlineLevel="0" collapsed="false">
      <c r="A260" s="8"/>
      <c r="B260" s="8"/>
      <c r="C260" s="17"/>
      <c r="D260" s="17"/>
      <c r="E260" s="27"/>
      <c r="F260" s="8"/>
      <c r="G260" s="22"/>
      <c r="H260" s="20" t="str">
        <f aca="false">IF(N(E260)=0,"",$C$5-D260)</f>
        <v/>
      </c>
      <c r="I260" s="10" t="str">
        <f aca="false">IF(H260="","",INDEX(Inputs!$A$10:$A$16,MATCH(H260,Inputs!$B$10:$B$16,1)))</f>
        <v/>
      </c>
      <c r="J260" s="31" t="n">
        <f aca="false">IF(OR(N(E260)=0,F260="Yes"),0,E260)</f>
        <v>0</v>
      </c>
      <c r="K260" s="32" t="n">
        <f aca="false">IF(I260="",0,INDEX('Provision Matrix'!$E$6:$E$12,MATCH(I260,'Provision Matrix'!$A$6:$A$12,0)))</f>
        <v>0</v>
      </c>
      <c r="L260" s="31" t="n">
        <f aca="false">J260*K260</f>
        <v>0</v>
      </c>
      <c r="M260" s="31" t="n">
        <f aca="false">IF(F260="Yes",N(E260)*N(G260),0)</f>
        <v>0</v>
      </c>
      <c r="N260" s="31" t="n">
        <f aca="false">L260+M260</f>
        <v>0</v>
      </c>
    </row>
    <row r="261" customFormat="false" ht="15" hidden="false" customHeight="false" outlineLevel="0" collapsed="false">
      <c r="A261" s="8"/>
      <c r="B261" s="8"/>
      <c r="C261" s="17"/>
      <c r="D261" s="17"/>
      <c r="E261" s="27"/>
      <c r="F261" s="8"/>
      <c r="G261" s="22"/>
      <c r="H261" s="20" t="str">
        <f aca="false">IF(N(E261)=0,"",$C$5-D261)</f>
        <v/>
      </c>
      <c r="I261" s="10" t="str">
        <f aca="false">IF(H261="","",INDEX(Inputs!$A$10:$A$16,MATCH(H261,Inputs!$B$10:$B$16,1)))</f>
        <v/>
      </c>
      <c r="J261" s="31" t="n">
        <f aca="false">IF(OR(N(E261)=0,F261="Yes"),0,E261)</f>
        <v>0</v>
      </c>
      <c r="K261" s="32" t="n">
        <f aca="false">IF(I261="",0,INDEX('Provision Matrix'!$E$6:$E$12,MATCH(I261,'Provision Matrix'!$A$6:$A$12,0)))</f>
        <v>0</v>
      </c>
      <c r="L261" s="31" t="n">
        <f aca="false">J261*K261</f>
        <v>0</v>
      </c>
      <c r="M261" s="31" t="n">
        <f aca="false">IF(F261="Yes",N(E261)*N(G261),0)</f>
        <v>0</v>
      </c>
      <c r="N261" s="31" t="n">
        <f aca="false">L261+M261</f>
        <v>0</v>
      </c>
    </row>
    <row r="262" customFormat="false" ht="15" hidden="false" customHeight="false" outlineLevel="0" collapsed="false">
      <c r="A262" s="8"/>
      <c r="B262" s="8"/>
      <c r="C262" s="17"/>
      <c r="D262" s="17"/>
      <c r="E262" s="27"/>
      <c r="F262" s="8"/>
      <c r="G262" s="22"/>
      <c r="H262" s="20" t="str">
        <f aca="false">IF(N(E262)=0,"",$C$5-D262)</f>
        <v/>
      </c>
      <c r="I262" s="10" t="str">
        <f aca="false">IF(H262="","",INDEX(Inputs!$A$10:$A$16,MATCH(H262,Inputs!$B$10:$B$16,1)))</f>
        <v/>
      </c>
      <c r="J262" s="31" t="n">
        <f aca="false">IF(OR(N(E262)=0,F262="Yes"),0,E262)</f>
        <v>0</v>
      </c>
      <c r="K262" s="32" t="n">
        <f aca="false">IF(I262="",0,INDEX('Provision Matrix'!$E$6:$E$12,MATCH(I262,'Provision Matrix'!$A$6:$A$12,0)))</f>
        <v>0</v>
      </c>
      <c r="L262" s="31" t="n">
        <f aca="false">J262*K262</f>
        <v>0</v>
      </c>
      <c r="M262" s="31" t="n">
        <f aca="false">IF(F262="Yes",N(E262)*N(G262),0)</f>
        <v>0</v>
      </c>
      <c r="N262" s="31" t="n">
        <f aca="false">L262+M262</f>
        <v>0</v>
      </c>
    </row>
    <row r="263" customFormat="false" ht="15" hidden="false" customHeight="false" outlineLevel="0" collapsed="false">
      <c r="A263" s="8"/>
      <c r="B263" s="8"/>
      <c r="C263" s="17"/>
      <c r="D263" s="17"/>
      <c r="E263" s="27"/>
      <c r="F263" s="8"/>
      <c r="G263" s="22"/>
      <c r="H263" s="20" t="str">
        <f aca="false">IF(N(E263)=0,"",$C$5-D263)</f>
        <v/>
      </c>
      <c r="I263" s="10" t="str">
        <f aca="false">IF(H263="","",INDEX(Inputs!$A$10:$A$16,MATCH(H263,Inputs!$B$10:$B$16,1)))</f>
        <v/>
      </c>
      <c r="J263" s="31" t="n">
        <f aca="false">IF(OR(N(E263)=0,F263="Yes"),0,E263)</f>
        <v>0</v>
      </c>
      <c r="K263" s="32" t="n">
        <f aca="false">IF(I263="",0,INDEX('Provision Matrix'!$E$6:$E$12,MATCH(I263,'Provision Matrix'!$A$6:$A$12,0)))</f>
        <v>0</v>
      </c>
      <c r="L263" s="31" t="n">
        <f aca="false">J263*K263</f>
        <v>0</v>
      </c>
      <c r="M263" s="31" t="n">
        <f aca="false">IF(F263="Yes",N(E263)*N(G263),0)</f>
        <v>0</v>
      </c>
      <c r="N263" s="31" t="n">
        <f aca="false">L263+M263</f>
        <v>0</v>
      </c>
    </row>
    <row r="264" customFormat="false" ht="15" hidden="false" customHeight="false" outlineLevel="0" collapsed="false">
      <c r="A264" s="8"/>
      <c r="B264" s="8"/>
      <c r="C264" s="17"/>
      <c r="D264" s="17"/>
      <c r="E264" s="27"/>
      <c r="F264" s="8"/>
      <c r="G264" s="22"/>
      <c r="H264" s="20" t="str">
        <f aca="false">IF(N(E264)=0,"",$C$5-D264)</f>
        <v/>
      </c>
      <c r="I264" s="10" t="str">
        <f aca="false">IF(H264="","",INDEX(Inputs!$A$10:$A$16,MATCH(H264,Inputs!$B$10:$B$16,1)))</f>
        <v/>
      </c>
      <c r="J264" s="31" t="n">
        <f aca="false">IF(OR(N(E264)=0,F264="Yes"),0,E264)</f>
        <v>0</v>
      </c>
      <c r="K264" s="32" t="n">
        <f aca="false">IF(I264="",0,INDEX('Provision Matrix'!$E$6:$E$12,MATCH(I264,'Provision Matrix'!$A$6:$A$12,0)))</f>
        <v>0</v>
      </c>
      <c r="L264" s="31" t="n">
        <f aca="false">J264*K264</f>
        <v>0</v>
      </c>
      <c r="M264" s="31" t="n">
        <f aca="false">IF(F264="Yes",N(E264)*N(G264),0)</f>
        <v>0</v>
      </c>
      <c r="N264" s="31" t="n">
        <f aca="false">L264+M264</f>
        <v>0</v>
      </c>
    </row>
    <row r="265" customFormat="false" ht="15" hidden="false" customHeight="false" outlineLevel="0" collapsed="false">
      <c r="A265" s="8"/>
      <c r="B265" s="8"/>
      <c r="C265" s="17"/>
      <c r="D265" s="17"/>
      <c r="E265" s="27"/>
      <c r="F265" s="8"/>
      <c r="G265" s="22"/>
      <c r="H265" s="20" t="str">
        <f aca="false">IF(N(E265)=0,"",$C$5-D265)</f>
        <v/>
      </c>
      <c r="I265" s="10" t="str">
        <f aca="false">IF(H265="","",INDEX(Inputs!$A$10:$A$16,MATCH(H265,Inputs!$B$10:$B$16,1)))</f>
        <v/>
      </c>
      <c r="J265" s="31" t="n">
        <f aca="false">IF(OR(N(E265)=0,F265="Yes"),0,E265)</f>
        <v>0</v>
      </c>
      <c r="K265" s="32" t="n">
        <f aca="false">IF(I265="",0,INDEX('Provision Matrix'!$E$6:$E$12,MATCH(I265,'Provision Matrix'!$A$6:$A$12,0)))</f>
        <v>0</v>
      </c>
      <c r="L265" s="31" t="n">
        <f aca="false">J265*K265</f>
        <v>0</v>
      </c>
      <c r="M265" s="31" t="n">
        <f aca="false">IF(F265="Yes",N(E265)*N(G265),0)</f>
        <v>0</v>
      </c>
      <c r="N265" s="31" t="n">
        <f aca="false">L265+M265</f>
        <v>0</v>
      </c>
    </row>
    <row r="266" customFormat="false" ht="15" hidden="false" customHeight="false" outlineLevel="0" collapsed="false">
      <c r="A266" s="8"/>
      <c r="B266" s="8"/>
      <c r="C266" s="17"/>
      <c r="D266" s="17"/>
      <c r="E266" s="27"/>
      <c r="F266" s="8"/>
      <c r="G266" s="22"/>
      <c r="H266" s="20" t="str">
        <f aca="false">IF(N(E266)=0,"",$C$5-D266)</f>
        <v/>
      </c>
      <c r="I266" s="10" t="str">
        <f aca="false">IF(H266="","",INDEX(Inputs!$A$10:$A$16,MATCH(H266,Inputs!$B$10:$B$16,1)))</f>
        <v/>
      </c>
      <c r="J266" s="31" t="n">
        <f aca="false">IF(OR(N(E266)=0,F266="Yes"),0,E266)</f>
        <v>0</v>
      </c>
      <c r="K266" s="32" t="n">
        <f aca="false">IF(I266="",0,INDEX('Provision Matrix'!$E$6:$E$12,MATCH(I266,'Provision Matrix'!$A$6:$A$12,0)))</f>
        <v>0</v>
      </c>
      <c r="L266" s="31" t="n">
        <f aca="false">J266*K266</f>
        <v>0</v>
      </c>
      <c r="M266" s="31" t="n">
        <f aca="false">IF(F266="Yes",N(E266)*N(G266),0)</f>
        <v>0</v>
      </c>
      <c r="N266" s="31" t="n">
        <f aca="false">L266+M266</f>
        <v>0</v>
      </c>
    </row>
    <row r="267" customFormat="false" ht="15" hidden="false" customHeight="false" outlineLevel="0" collapsed="false">
      <c r="A267" s="8"/>
      <c r="B267" s="8"/>
      <c r="C267" s="17"/>
      <c r="D267" s="17"/>
      <c r="E267" s="27"/>
      <c r="F267" s="8"/>
      <c r="G267" s="22"/>
      <c r="H267" s="20" t="str">
        <f aca="false">IF(N(E267)=0,"",$C$5-D267)</f>
        <v/>
      </c>
      <c r="I267" s="10" t="str">
        <f aca="false">IF(H267="","",INDEX(Inputs!$A$10:$A$16,MATCH(H267,Inputs!$B$10:$B$16,1)))</f>
        <v/>
      </c>
      <c r="J267" s="31" t="n">
        <f aca="false">IF(OR(N(E267)=0,F267="Yes"),0,E267)</f>
        <v>0</v>
      </c>
      <c r="K267" s="32" t="n">
        <f aca="false">IF(I267="",0,INDEX('Provision Matrix'!$E$6:$E$12,MATCH(I267,'Provision Matrix'!$A$6:$A$12,0)))</f>
        <v>0</v>
      </c>
      <c r="L267" s="31" t="n">
        <f aca="false">J267*K267</f>
        <v>0</v>
      </c>
      <c r="M267" s="31" t="n">
        <f aca="false">IF(F267="Yes",N(E267)*N(G267),0)</f>
        <v>0</v>
      </c>
      <c r="N267" s="31" t="n">
        <f aca="false">L267+M267</f>
        <v>0</v>
      </c>
    </row>
    <row r="268" customFormat="false" ht="15" hidden="false" customHeight="false" outlineLevel="0" collapsed="false">
      <c r="A268" s="8"/>
      <c r="B268" s="8"/>
      <c r="C268" s="17"/>
      <c r="D268" s="17"/>
      <c r="E268" s="27"/>
      <c r="F268" s="8"/>
      <c r="G268" s="22"/>
      <c r="H268" s="20" t="str">
        <f aca="false">IF(N(E268)=0,"",$C$5-D268)</f>
        <v/>
      </c>
      <c r="I268" s="10" t="str">
        <f aca="false">IF(H268="","",INDEX(Inputs!$A$10:$A$16,MATCH(H268,Inputs!$B$10:$B$16,1)))</f>
        <v/>
      </c>
      <c r="J268" s="31" t="n">
        <f aca="false">IF(OR(N(E268)=0,F268="Yes"),0,E268)</f>
        <v>0</v>
      </c>
      <c r="K268" s="32" t="n">
        <f aca="false">IF(I268="",0,INDEX('Provision Matrix'!$E$6:$E$12,MATCH(I268,'Provision Matrix'!$A$6:$A$12,0)))</f>
        <v>0</v>
      </c>
      <c r="L268" s="31" t="n">
        <f aca="false">J268*K268</f>
        <v>0</v>
      </c>
      <c r="M268" s="31" t="n">
        <f aca="false">IF(F268="Yes",N(E268)*N(G268),0)</f>
        <v>0</v>
      </c>
      <c r="N268" s="31" t="n">
        <f aca="false">L268+M268</f>
        <v>0</v>
      </c>
    </row>
    <row r="269" customFormat="false" ht="15" hidden="false" customHeight="false" outlineLevel="0" collapsed="false">
      <c r="A269" s="8"/>
      <c r="B269" s="8"/>
      <c r="C269" s="17"/>
      <c r="D269" s="17"/>
      <c r="E269" s="27"/>
      <c r="F269" s="8"/>
      <c r="G269" s="22"/>
      <c r="H269" s="20" t="str">
        <f aca="false">IF(N(E269)=0,"",$C$5-D269)</f>
        <v/>
      </c>
      <c r="I269" s="10" t="str">
        <f aca="false">IF(H269="","",INDEX(Inputs!$A$10:$A$16,MATCH(H269,Inputs!$B$10:$B$16,1)))</f>
        <v/>
      </c>
      <c r="J269" s="31" t="n">
        <f aca="false">IF(OR(N(E269)=0,F269="Yes"),0,E269)</f>
        <v>0</v>
      </c>
      <c r="K269" s="32" t="n">
        <f aca="false">IF(I269="",0,INDEX('Provision Matrix'!$E$6:$E$12,MATCH(I269,'Provision Matrix'!$A$6:$A$12,0)))</f>
        <v>0</v>
      </c>
      <c r="L269" s="31" t="n">
        <f aca="false">J269*K269</f>
        <v>0</v>
      </c>
      <c r="M269" s="31" t="n">
        <f aca="false">IF(F269="Yes",N(E269)*N(G269),0)</f>
        <v>0</v>
      </c>
      <c r="N269" s="31" t="n">
        <f aca="false">L269+M269</f>
        <v>0</v>
      </c>
    </row>
    <row r="270" customFormat="false" ht="15" hidden="false" customHeight="false" outlineLevel="0" collapsed="false">
      <c r="A270" s="8"/>
      <c r="B270" s="8"/>
      <c r="C270" s="17"/>
      <c r="D270" s="17"/>
      <c r="E270" s="27"/>
      <c r="F270" s="8"/>
      <c r="G270" s="22"/>
      <c r="H270" s="20" t="str">
        <f aca="false">IF(N(E270)=0,"",$C$5-D270)</f>
        <v/>
      </c>
      <c r="I270" s="10" t="str">
        <f aca="false">IF(H270="","",INDEX(Inputs!$A$10:$A$16,MATCH(H270,Inputs!$B$10:$B$16,1)))</f>
        <v/>
      </c>
      <c r="J270" s="31" t="n">
        <f aca="false">IF(OR(N(E270)=0,F270="Yes"),0,E270)</f>
        <v>0</v>
      </c>
      <c r="K270" s="32" t="n">
        <f aca="false">IF(I270="",0,INDEX('Provision Matrix'!$E$6:$E$12,MATCH(I270,'Provision Matrix'!$A$6:$A$12,0)))</f>
        <v>0</v>
      </c>
      <c r="L270" s="31" t="n">
        <f aca="false">J270*K270</f>
        <v>0</v>
      </c>
      <c r="M270" s="31" t="n">
        <f aca="false">IF(F270="Yes",N(E270)*N(G270),0)</f>
        <v>0</v>
      </c>
      <c r="N270" s="31" t="n">
        <f aca="false">L270+M270</f>
        <v>0</v>
      </c>
    </row>
    <row r="271" customFormat="false" ht="15" hidden="false" customHeight="false" outlineLevel="0" collapsed="false">
      <c r="A271" s="8"/>
      <c r="B271" s="8"/>
      <c r="C271" s="17"/>
      <c r="D271" s="17"/>
      <c r="E271" s="27"/>
      <c r="F271" s="8"/>
      <c r="G271" s="22"/>
      <c r="H271" s="20" t="str">
        <f aca="false">IF(N(E271)=0,"",$C$5-D271)</f>
        <v/>
      </c>
      <c r="I271" s="10" t="str">
        <f aca="false">IF(H271="","",INDEX(Inputs!$A$10:$A$16,MATCH(H271,Inputs!$B$10:$B$16,1)))</f>
        <v/>
      </c>
      <c r="J271" s="31" t="n">
        <f aca="false">IF(OR(N(E271)=0,F271="Yes"),0,E271)</f>
        <v>0</v>
      </c>
      <c r="K271" s="32" t="n">
        <f aca="false">IF(I271="",0,INDEX('Provision Matrix'!$E$6:$E$12,MATCH(I271,'Provision Matrix'!$A$6:$A$12,0)))</f>
        <v>0</v>
      </c>
      <c r="L271" s="31" t="n">
        <f aca="false">J271*K271</f>
        <v>0</v>
      </c>
      <c r="M271" s="31" t="n">
        <f aca="false">IF(F271="Yes",N(E271)*N(G271),0)</f>
        <v>0</v>
      </c>
      <c r="N271" s="31" t="n">
        <f aca="false">L271+M271</f>
        <v>0</v>
      </c>
    </row>
    <row r="272" customFormat="false" ht="15" hidden="false" customHeight="false" outlineLevel="0" collapsed="false">
      <c r="A272" s="8"/>
      <c r="B272" s="8"/>
      <c r="C272" s="17"/>
      <c r="D272" s="17"/>
      <c r="E272" s="27"/>
      <c r="F272" s="8"/>
      <c r="G272" s="22"/>
      <c r="H272" s="20" t="str">
        <f aca="false">IF(N(E272)=0,"",$C$5-D272)</f>
        <v/>
      </c>
      <c r="I272" s="10" t="str">
        <f aca="false">IF(H272="","",INDEX(Inputs!$A$10:$A$16,MATCH(H272,Inputs!$B$10:$B$16,1)))</f>
        <v/>
      </c>
      <c r="J272" s="31" t="n">
        <f aca="false">IF(OR(N(E272)=0,F272="Yes"),0,E272)</f>
        <v>0</v>
      </c>
      <c r="K272" s="32" t="n">
        <f aca="false">IF(I272="",0,INDEX('Provision Matrix'!$E$6:$E$12,MATCH(I272,'Provision Matrix'!$A$6:$A$12,0)))</f>
        <v>0</v>
      </c>
      <c r="L272" s="31" t="n">
        <f aca="false">J272*K272</f>
        <v>0</v>
      </c>
      <c r="M272" s="31" t="n">
        <f aca="false">IF(F272="Yes",N(E272)*N(G272),0)</f>
        <v>0</v>
      </c>
      <c r="N272" s="31" t="n">
        <f aca="false">L272+M272</f>
        <v>0</v>
      </c>
    </row>
    <row r="273" customFormat="false" ht="15" hidden="false" customHeight="false" outlineLevel="0" collapsed="false">
      <c r="A273" s="8"/>
      <c r="B273" s="8"/>
      <c r="C273" s="17"/>
      <c r="D273" s="17"/>
      <c r="E273" s="27"/>
      <c r="F273" s="8"/>
      <c r="G273" s="22"/>
      <c r="H273" s="20" t="str">
        <f aca="false">IF(N(E273)=0,"",$C$5-D273)</f>
        <v/>
      </c>
      <c r="I273" s="10" t="str">
        <f aca="false">IF(H273="","",INDEX(Inputs!$A$10:$A$16,MATCH(H273,Inputs!$B$10:$B$16,1)))</f>
        <v/>
      </c>
      <c r="J273" s="31" t="n">
        <f aca="false">IF(OR(N(E273)=0,F273="Yes"),0,E273)</f>
        <v>0</v>
      </c>
      <c r="K273" s="32" t="n">
        <f aca="false">IF(I273="",0,INDEX('Provision Matrix'!$E$6:$E$12,MATCH(I273,'Provision Matrix'!$A$6:$A$12,0)))</f>
        <v>0</v>
      </c>
      <c r="L273" s="31" t="n">
        <f aca="false">J273*K273</f>
        <v>0</v>
      </c>
      <c r="M273" s="31" t="n">
        <f aca="false">IF(F273="Yes",N(E273)*N(G273),0)</f>
        <v>0</v>
      </c>
      <c r="N273" s="31" t="n">
        <f aca="false">L273+M273</f>
        <v>0</v>
      </c>
    </row>
    <row r="274" customFormat="false" ht="15" hidden="false" customHeight="false" outlineLevel="0" collapsed="false">
      <c r="A274" s="8"/>
      <c r="B274" s="8"/>
      <c r="C274" s="17"/>
      <c r="D274" s="17"/>
      <c r="E274" s="27"/>
      <c r="F274" s="8"/>
      <c r="G274" s="22"/>
      <c r="H274" s="20" t="str">
        <f aca="false">IF(N(E274)=0,"",$C$5-D274)</f>
        <v/>
      </c>
      <c r="I274" s="10" t="str">
        <f aca="false">IF(H274="","",INDEX(Inputs!$A$10:$A$16,MATCH(H274,Inputs!$B$10:$B$16,1)))</f>
        <v/>
      </c>
      <c r="J274" s="31" t="n">
        <f aca="false">IF(OR(N(E274)=0,F274="Yes"),0,E274)</f>
        <v>0</v>
      </c>
      <c r="K274" s="32" t="n">
        <f aca="false">IF(I274="",0,INDEX('Provision Matrix'!$E$6:$E$12,MATCH(I274,'Provision Matrix'!$A$6:$A$12,0)))</f>
        <v>0</v>
      </c>
      <c r="L274" s="31" t="n">
        <f aca="false">J274*K274</f>
        <v>0</v>
      </c>
      <c r="M274" s="31" t="n">
        <f aca="false">IF(F274="Yes",N(E274)*N(G274),0)</f>
        <v>0</v>
      </c>
      <c r="N274" s="31" t="n">
        <f aca="false">L274+M274</f>
        <v>0</v>
      </c>
    </row>
    <row r="275" customFormat="false" ht="15" hidden="false" customHeight="false" outlineLevel="0" collapsed="false">
      <c r="A275" s="8"/>
      <c r="B275" s="8"/>
      <c r="C275" s="17"/>
      <c r="D275" s="17"/>
      <c r="E275" s="27"/>
      <c r="F275" s="8"/>
      <c r="G275" s="22"/>
      <c r="H275" s="20" t="str">
        <f aca="false">IF(N(E275)=0,"",$C$5-D275)</f>
        <v/>
      </c>
      <c r="I275" s="10" t="str">
        <f aca="false">IF(H275="","",INDEX(Inputs!$A$10:$A$16,MATCH(H275,Inputs!$B$10:$B$16,1)))</f>
        <v/>
      </c>
      <c r="J275" s="31" t="n">
        <f aca="false">IF(OR(N(E275)=0,F275="Yes"),0,E275)</f>
        <v>0</v>
      </c>
      <c r="K275" s="32" t="n">
        <f aca="false">IF(I275="",0,INDEX('Provision Matrix'!$E$6:$E$12,MATCH(I275,'Provision Matrix'!$A$6:$A$12,0)))</f>
        <v>0</v>
      </c>
      <c r="L275" s="31" t="n">
        <f aca="false">J275*K275</f>
        <v>0</v>
      </c>
      <c r="M275" s="31" t="n">
        <f aca="false">IF(F275="Yes",N(E275)*N(G275),0)</f>
        <v>0</v>
      </c>
      <c r="N275" s="31" t="n">
        <f aca="false">L275+M275</f>
        <v>0</v>
      </c>
    </row>
    <row r="276" customFormat="false" ht="15" hidden="false" customHeight="false" outlineLevel="0" collapsed="false">
      <c r="A276" s="8"/>
      <c r="B276" s="8"/>
      <c r="C276" s="17"/>
      <c r="D276" s="17"/>
      <c r="E276" s="27"/>
      <c r="F276" s="8"/>
      <c r="G276" s="22"/>
      <c r="H276" s="20" t="str">
        <f aca="false">IF(N(E276)=0,"",$C$5-D276)</f>
        <v/>
      </c>
      <c r="I276" s="10" t="str">
        <f aca="false">IF(H276="","",INDEX(Inputs!$A$10:$A$16,MATCH(H276,Inputs!$B$10:$B$16,1)))</f>
        <v/>
      </c>
      <c r="J276" s="31" t="n">
        <f aca="false">IF(OR(N(E276)=0,F276="Yes"),0,E276)</f>
        <v>0</v>
      </c>
      <c r="K276" s="32" t="n">
        <f aca="false">IF(I276="",0,INDEX('Provision Matrix'!$E$6:$E$12,MATCH(I276,'Provision Matrix'!$A$6:$A$12,0)))</f>
        <v>0</v>
      </c>
      <c r="L276" s="31" t="n">
        <f aca="false">J276*K276</f>
        <v>0</v>
      </c>
      <c r="M276" s="31" t="n">
        <f aca="false">IF(F276="Yes",N(E276)*N(G276),0)</f>
        <v>0</v>
      </c>
      <c r="N276" s="31" t="n">
        <f aca="false">L276+M276</f>
        <v>0</v>
      </c>
    </row>
    <row r="277" customFormat="false" ht="15" hidden="false" customHeight="false" outlineLevel="0" collapsed="false">
      <c r="A277" s="8"/>
      <c r="B277" s="8"/>
      <c r="C277" s="17"/>
      <c r="D277" s="17"/>
      <c r="E277" s="27"/>
      <c r="F277" s="8"/>
      <c r="G277" s="22"/>
      <c r="H277" s="20" t="str">
        <f aca="false">IF(N(E277)=0,"",$C$5-D277)</f>
        <v/>
      </c>
      <c r="I277" s="10" t="str">
        <f aca="false">IF(H277="","",INDEX(Inputs!$A$10:$A$16,MATCH(H277,Inputs!$B$10:$B$16,1)))</f>
        <v/>
      </c>
      <c r="J277" s="31" t="n">
        <f aca="false">IF(OR(N(E277)=0,F277="Yes"),0,E277)</f>
        <v>0</v>
      </c>
      <c r="K277" s="32" t="n">
        <f aca="false">IF(I277="",0,INDEX('Provision Matrix'!$E$6:$E$12,MATCH(I277,'Provision Matrix'!$A$6:$A$12,0)))</f>
        <v>0</v>
      </c>
      <c r="L277" s="31" t="n">
        <f aca="false">J277*K277</f>
        <v>0</v>
      </c>
      <c r="M277" s="31" t="n">
        <f aca="false">IF(F277="Yes",N(E277)*N(G277),0)</f>
        <v>0</v>
      </c>
      <c r="N277" s="31" t="n">
        <f aca="false">L277+M277</f>
        <v>0</v>
      </c>
    </row>
    <row r="278" customFormat="false" ht="15" hidden="false" customHeight="false" outlineLevel="0" collapsed="false">
      <c r="A278" s="8"/>
      <c r="B278" s="8"/>
      <c r="C278" s="17"/>
      <c r="D278" s="17"/>
      <c r="E278" s="27"/>
      <c r="F278" s="8"/>
      <c r="G278" s="22"/>
      <c r="H278" s="20" t="str">
        <f aca="false">IF(N(E278)=0,"",$C$5-D278)</f>
        <v/>
      </c>
      <c r="I278" s="10" t="str">
        <f aca="false">IF(H278="","",INDEX(Inputs!$A$10:$A$16,MATCH(H278,Inputs!$B$10:$B$16,1)))</f>
        <v/>
      </c>
      <c r="J278" s="31" t="n">
        <f aca="false">IF(OR(N(E278)=0,F278="Yes"),0,E278)</f>
        <v>0</v>
      </c>
      <c r="K278" s="32" t="n">
        <f aca="false">IF(I278="",0,INDEX('Provision Matrix'!$E$6:$E$12,MATCH(I278,'Provision Matrix'!$A$6:$A$12,0)))</f>
        <v>0</v>
      </c>
      <c r="L278" s="31" t="n">
        <f aca="false">J278*K278</f>
        <v>0</v>
      </c>
      <c r="M278" s="31" t="n">
        <f aca="false">IF(F278="Yes",N(E278)*N(G278),0)</f>
        <v>0</v>
      </c>
      <c r="N278" s="31" t="n">
        <f aca="false">L278+M278</f>
        <v>0</v>
      </c>
    </row>
    <row r="279" customFormat="false" ht="15" hidden="false" customHeight="false" outlineLevel="0" collapsed="false">
      <c r="A279" s="8"/>
      <c r="B279" s="8"/>
      <c r="C279" s="17"/>
      <c r="D279" s="17"/>
      <c r="E279" s="27"/>
      <c r="F279" s="8"/>
      <c r="G279" s="22"/>
      <c r="H279" s="20" t="str">
        <f aca="false">IF(N(E279)=0,"",$C$5-D279)</f>
        <v/>
      </c>
      <c r="I279" s="10" t="str">
        <f aca="false">IF(H279="","",INDEX(Inputs!$A$10:$A$16,MATCH(H279,Inputs!$B$10:$B$16,1)))</f>
        <v/>
      </c>
      <c r="J279" s="31" t="n">
        <f aca="false">IF(OR(N(E279)=0,F279="Yes"),0,E279)</f>
        <v>0</v>
      </c>
      <c r="K279" s="32" t="n">
        <f aca="false">IF(I279="",0,INDEX('Provision Matrix'!$E$6:$E$12,MATCH(I279,'Provision Matrix'!$A$6:$A$12,0)))</f>
        <v>0</v>
      </c>
      <c r="L279" s="31" t="n">
        <f aca="false">J279*K279</f>
        <v>0</v>
      </c>
      <c r="M279" s="31" t="n">
        <f aca="false">IF(F279="Yes",N(E279)*N(G279),0)</f>
        <v>0</v>
      </c>
      <c r="N279" s="31" t="n">
        <f aca="false">L279+M279</f>
        <v>0</v>
      </c>
    </row>
    <row r="280" customFormat="false" ht="15" hidden="false" customHeight="false" outlineLevel="0" collapsed="false">
      <c r="A280" s="8"/>
      <c r="B280" s="8"/>
      <c r="C280" s="17"/>
      <c r="D280" s="17"/>
      <c r="E280" s="27"/>
      <c r="F280" s="8"/>
      <c r="G280" s="22"/>
      <c r="H280" s="20" t="str">
        <f aca="false">IF(N(E280)=0,"",$C$5-D280)</f>
        <v/>
      </c>
      <c r="I280" s="10" t="str">
        <f aca="false">IF(H280="","",INDEX(Inputs!$A$10:$A$16,MATCH(H280,Inputs!$B$10:$B$16,1)))</f>
        <v/>
      </c>
      <c r="J280" s="31" t="n">
        <f aca="false">IF(OR(N(E280)=0,F280="Yes"),0,E280)</f>
        <v>0</v>
      </c>
      <c r="K280" s="32" t="n">
        <f aca="false">IF(I280="",0,INDEX('Provision Matrix'!$E$6:$E$12,MATCH(I280,'Provision Matrix'!$A$6:$A$12,0)))</f>
        <v>0</v>
      </c>
      <c r="L280" s="31" t="n">
        <f aca="false">J280*K280</f>
        <v>0</v>
      </c>
      <c r="M280" s="31" t="n">
        <f aca="false">IF(F280="Yes",N(E280)*N(G280),0)</f>
        <v>0</v>
      </c>
      <c r="N280" s="31" t="n">
        <f aca="false">L280+M280</f>
        <v>0</v>
      </c>
    </row>
    <row r="281" customFormat="false" ht="15" hidden="false" customHeight="false" outlineLevel="0" collapsed="false">
      <c r="A281" s="8"/>
      <c r="B281" s="8"/>
      <c r="C281" s="17"/>
      <c r="D281" s="17"/>
      <c r="E281" s="27"/>
      <c r="F281" s="8"/>
      <c r="G281" s="22"/>
      <c r="H281" s="20" t="str">
        <f aca="false">IF(N(E281)=0,"",$C$5-D281)</f>
        <v/>
      </c>
      <c r="I281" s="10" t="str">
        <f aca="false">IF(H281="","",INDEX(Inputs!$A$10:$A$16,MATCH(H281,Inputs!$B$10:$B$16,1)))</f>
        <v/>
      </c>
      <c r="J281" s="31" t="n">
        <f aca="false">IF(OR(N(E281)=0,F281="Yes"),0,E281)</f>
        <v>0</v>
      </c>
      <c r="K281" s="32" t="n">
        <f aca="false">IF(I281="",0,INDEX('Provision Matrix'!$E$6:$E$12,MATCH(I281,'Provision Matrix'!$A$6:$A$12,0)))</f>
        <v>0</v>
      </c>
      <c r="L281" s="31" t="n">
        <f aca="false">J281*K281</f>
        <v>0</v>
      </c>
      <c r="M281" s="31" t="n">
        <f aca="false">IF(F281="Yes",N(E281)*N(G281),0)</f>
        <v>0</v>
      </c>
      <c r="N281" s="31" t="n">
        <f aca="false">L281+M281</f>
        <v>0</v>
      </c>
    </row>
    <row r="282" customFormat="false" ht="15" hidden="false" customHeight="false" outlineLevel="0" collapsed="false">
      <c r="A282" s="8"/>
      <c r="B282" s="8"/>
      <c r="C282" s="17"/>
      <c r="D282" s="17"/>
      <c r="E282" s="27"/>
      <c r="F282" s="8"/>
      <c r="G282" s="22"/>
      <c r="H282" s="20" t="str">
        <f aca="false">IF(N(E282)=0,"",$C$5-D282)</f>
        <v/>
      </c>
      <c r="I282" s="10" t="str">
        <f aca="false">IF(H282="","",INDEX(Inputs!$A$10:$A$16,MATCH(H282,Inputs!$B$10:$B$16,1)))</f>
        <v/>
      </c>
      <c r="J282" s="31" t="n">
        <f aca="false">IF(OR(N(E282)=0,F282="Yes"),0,E282)</f>
        <v>0</v>
      </c>
      <c r="K282" s="32" t="n">
        <f aca="false">IF(I282="",0,INDEX('Provision Matrix'!$E$6:$E$12,MATCH(I282,'Provision Matrix'!$A$6:$A$12,0)))</f>
        <v>0</v>
      </c>
      <c r="L282" s="31" t="n">
        <f aca="false">J282*K282</f>
        <v>0</v>
      </c>
      <c r="M282" s="31" t="n">
        <f aca="false">IF(F282="Yes",N(E282)*N(G282),0)</f>
        <v>0</v>
      </c>
      <c r="N282" s="31" t="n">
        <f aca="false">L282+M282</f>
        <v>0</v>
      </c>
    </row>
    <row r="283" customFormat="false" ht="15" hidden="false" customHeight="false" outlineLevel="0" collapsed="false">
      <c r="A283" s="8"/>
      <c r="B283" s="8"/>
      <c r="C283" s="17"/>
      <c r="D283" s="17"/>
      <c r="E283" s="27"/>
      <c r="F283" s="8"/>
      <c r="G283" s="22"/>
      <c r="H283" s="20" t="str">
        <f aca="false">IF(N(E283)=0,"",$C$5-D283)</f>
        <v/>
      </c>
      <c r="I283" s="10" t="str">
        <f aca="false">IF(H283="","",INDEX(Inputs!$A$10:$A$16,MATCH(H283,Inputs!$B$10:$B$16,1)))</f>
        <v/>
      </c>
      <c r="J283" s="31" t="n">
        <f aca="false">IF(OR(N(E283)=0,F283="Yes"),0,E283)</f>
        <v>0</v>
      </c>
      <c r="K283" s="32" t="n">
        <f aca="false">IF(I283="",0,INDEX('Provision Matrix'!$E$6:$E$12,MATCH(I283,'Provision Matrix'!$A$6:$A$12,0)))</f>
        <v>0</v>
      </c>
      <c r="L283" s="31" t="n">
        <f aca="false">J283*K283</f>
        <v>0</v>
      </c>
      <c r="M283" s="31" t="n">
        <f aca="false">IF(F283="Yes",N(E283)*N(G283),0)</f>
        <v>0</v>
      </c>
      <c r="N283" s="31" t="n">
        <f aca="false">L283+M283</f>
        <v>0</v>
      </c>
    </row>
    <row r="284" customFormat="false" ht="15" hidden="false" customHeight="false" outlineLevel="0" collapsed="false">
      <c r="A284" s="8"/>
      <c r="B284" s="8"/>
      <c r="C284" s="17"/>
      <c r="D284" s="17"/>
      <c r="E284" s="27"/>
      <c r="F284" s="8"/>
      <c r="G284" s="22"/>
      <c r="H284" s="20" t="str">
        <f aca="false">IF(N(E284)=0,"",$C$5-D284)</f>
        <v/>
      </c>
      <c r="I284" s="10" t="str">
        <f aca="false">IF(H284="","",INDEX(Inputs!$A$10:$A$16,MATCH(H284,Inputs!$B$10:$B$16,1)))</f>
        <v/>
      </c>
      <c r="J284" s="31" t="n">
        <f aca="false">IF(OR(N(E284)=0,F284="Yes"),0,E284)</f>
        <v>0</v>
      </c>
      <c r="K284" s="32" t="n">
        <f aca="false">IF(I284="",0,INDEX('Provision Matrix'!$E$6:$E$12,MATCH(I284,'Provision Matrix'!$A$6:$A$12,0)))</f>
        <v>0</v>
      </c>
      <c r="L284" s="31" t="n">
        <f aca="false">J284*K284</f>
        <v>0</v>
      </c>
      <c r="M284" s="31" t="n">
        <f aca="false">IF(F284="Yes",N(E284)*N(G284),0)</f>
        <v>0</v>
      </c>
      <c r="N284" s="31" t="n">
        <f aca="false">L284+M284</f>
        <v>0</v>
      </c>
    </row>
    <row r="285" customFormat="false" ht="15" hidden="false" customHeight="false" outlineLevel="0" collapsed="false">
      <c r="A285" s="8"/>
      <c r="B285" s="8"/>
      <c r="C285" s="17"/>
      <c r="D285" s="17"/>
      <c r="E285" s="27"/>
      <c r="F285" s="8"/>
      <c r="G285" s="22"/>
      <c r="H285" s="20" t="str">
        <f aca="false">IF(N(E285)=0,"",$C$5-D285)</f>
        <v/>
      </c>
      <c r="I285" s="10" t="str">
        <f aca="false">IF(H285="","",INDEX(Inputs!$A$10:$A$16,MATCH(H285,Inputs!$B$10:$B$16,1)))</f>
        <v/>
      </c>
      <c r="J285" s="31" t="n">
        <f aca="false">IF(OR(N(E285)=0,F285="Yes"),0,E285)</f>
        <v>0</v>
      </c>
      <c r="K285" s="32" t="n">
        <f aca="false">IF(I285="",0,INDEX('Provision Matrix'!$E$6:$E$12,MATCH(I285,'Provision Matrix'!$A$6:$A$12,0)))</f>
        <v>0</v>
      </c>
      <c r="L285" s="31" t="n">
        <f aca="false">J285*K285</f>
        <v>0</v>
      </c>
      <c r="M285" s="31" t="n">
        <f aca="false">IF(F285="Yes",N(E285)*N(G285),0)</f>
        <v>0</v>
      </c>
      <c r="N285" s="31" t="n">
        <f aca="false">L285+M285</f>
        <v>0</v>
      </c>
    </row>
    <row r="286" customFormat="false" ht="15" hidden="false" customHeight="false" outlineLevel="0" collapsed="false">
      <c r="A286" s="8"/>
      <c r="B286" s="8"/>
      <c r="C286" s="17"/>
      <c r="D286" s="17"/>
      <c r="E286" s="27"/>
      <c r="F286" s="8"/>
      <c r="G286" s="22"/>
      <c r="H286" s="20" t="str">
        <f aca="false">IF(N(E286)=0,"",$C$5-D286)</f>
        <v/>
      </c>
      <c r="I286" s="10" t="str">
        <f aca="false">IF(H286="","",INDEX(Inputs!$A$10:$A$16,MATCH(H286,Inputs!$B$10:$B$16,1)))</f>
        <v/>
      </c>
      <c r="J286" s="31" t="n">
        <f aca="false">IF(OR(N(E286)=0,F286="Yes"),0,E286)</f>
        <v>0</v>
      </c>
      <c r="K286" s="32" t="n">
        <f aca="false">IF(I286="",0,INDEX('Provision Matrix'!$E$6:$E$12,MATCH(I286,'Provision Matrix'!$A$6:$A$12,0)))</f>
        <v>0</v>
      </c>
      <c r="L286" s="31" t="n">
        <f aca="false">J286*K286</f>
        <v>0</v>
      </c>
      <c r="M286" s="31" t="n">
        <f aca="false">IF(F286="Yes",N(E286)*N(G286),0)</f>
        <v>0</v>
      </c>
      <c r="N286" s="31" t="n">
        <f aca="false">L286+M286</f>
        <v>0</v>
      </c>
    </row>
    <row r="287" customFormat="false" ht="15" hidden="false" customHeight="false" outlineLevel="0" collapsed="false">
      <c r="A287" s="8"/>
      <c r="B287" s="8"/>
      <c r="C287" s="17"/>
      <c r="D287" s="17"/>
      <c r="E287" s="27"/>
      <c r="F287" s="8"/>
      <c r="G287" s="22"/>
      <c r="H287" s="20" t="str">
        <f aca="false">IF(N(E287)=0,"",$C$5-D287)</f>
        <v/>
      </c>
      <c r="I287" s="10" t="str">
        <f aca="false">IF(H287="","",INDEX(Inputs!$A$10:$A$16,MATCH(H287,Inputs!$B$10:$B$16,1)))</f>
        <v/>
      </c>
      <c r="J287" s="31" t="n">
        <f aca="false">IF(OR(N(E287)=0,F287="Yes"),0,E287)</f>
        <v>0</v>
      </c>
      <c r="K287" s="32" t="n">
        <f aca="false">IF(I287="",0,INDEX('Provision Matrix'!$E$6:$E$12,MATCH(I287,'Provision Matrix'!$A$6:$A$12,0)))</f>
        <v>0</v>
      </c>
      <c r="L287" s="31" t="n">
        <f aca="false">J287*K287</f>
        <v>0</v>
      </c>
      <c r="M287" s="31" t="n">
        <f aca="false">IF(F287="Yes",N(E287)*N(G287),0)</f>
        <v>0</v>
      </c>
      <c r="N287" s="31" t="n">
        <f aca="false">L287+M287</f>
        <v>0</v>
      </c>
    </row>
    <row r="288" customFormat="false" ht="15" hidden="false" customHeight="false" outlineLevel="0" collapsed="false">
      <c r="A288" s="8"/>
      <c r="B288" s="8"/>
      <c r="C288" s="17"/>
      <c r="D288" s="17"/>
      <c r="E288" s="27"/>
      <c r="F288" s="8"/>
      <c r="G288" s="22"/>
      <c r="H288" s="20" t="str">
        <f aca="false">IF(N(E288)=0,"",$C$5-D288)</f>
        <v/>
      </c>
      <c r="I288" s="10" t="str">
        <f aca="false">IF(H288="","",INDEX(Inputs!$A$10:$A$16,MATCH(H288,Inputs!$B$10:$B$16,1)))</f>
        <v/>
      </c>
      <c r="J288" s="31" t="n">
        <f aca="false">IF(OR(N(E288)=0,F288="Yes"),0,E288)</f>
        <v>0</v>
      </c>
      <c r="K288" s="32" t="n">
        <f aca="false">IF(I288="",0,INDEX('Provision Matrix'!$E$6:$E$12,MATCH(I288,'Provision Matrix'!$A$6:$A$12,0)))</f>
        <v>0</v>
      </c>
      <c r="L288" s="31" t="n">
        <f aca="false">J288*K288</f>
        <v>0</v>
      </c>
      <c r="M288" s="31" t="n">
        <f aca="false">IF(F288="Yes",N(E288)*N(G288),0)</f>
        <v>0</v>
      </c>
      <c r="N288" s="31" t="n">
        <f aca="false">L288+M288</f>
        <v>0</v>
      </c>
    </row>
    <row r="289" customFormat="false" ht="15" hidden="false" customHeight="false" outlineLevel="0" collapsed="false">
      <c r="A289" s="8"/>
      <c r="B289" s="8"/>
      <c r="C289" s="17"/>
      <c r="D289" s="17"/>
      <c r="E289" s="27"/>
      <c r="F289" s="8"/>
      <c r="G289" s="22"/>
      <c r="H289" s="20" t="str">
        <f aca="false">IF(N(E289)=0,"",$C$5-D289)</f>
        <v/>
      </c>
      <c r="I289" s="10" t="str">
        <f aca="false">IF(H289="","",INDEX(Inputs!$A$10:$A$16,MATCH(H289,Inputs!$B$10:$B$16,1)))</f>
        <v/>
      </c>
      <c r="J289" s="31" t="n">
        <f aca="false">IF(OR(N(E289)=0,F289="Yes"),0,E289)</f>
        <v>0</v>
      </c>
      <c r="K289" s="32" t="n">
        <f aca="false">IF(I289="",0,INDEX('Provision Matrix'!$E$6:$E$12,MATCH(I289,'Provision Matrix'!$A$6:$A$12,0)))</f>
        <v>0</v>
      </c>
      <c r="L289" s="31" t="n">
        <f aca="false">J289*K289</f>
        <v>0</v>
      </c>
      <c r="M289" s="31" t="n">
        <f aca="false">IF(F289="Yes",N(E289)*N(G289),0)</f>
        <v>0</v>
      </c>
      <c r="N289" s="31" t="n">
        <f aca="false">L289+M289</f>
        <v>0</v>
      </c>
    </row>
    <row r="290" customFormat="false" ht="15" hidden="false" customHeight="false" outlineLevel="0" collapsed="false">
      <c r="A290" s="8"/>
      <c r="B290" s="8"/>
      <c r="C290" s="17"/>
      <c r="D290" s="17"/>
      <c r="E290" s="27"/>
      <c r="F290" s="8"/>
      <c r="G290" s="22"/>
      <c r="H290" s="20" t="str">
        <f aca="false">IF(N(E290)=0,"",$C$5-D290)</f>
        <v/>
      </c>
      <c r="I290" s="10" t="str">
        <f aca="false">IF(H290="","",INDEX(Inputs!$A$10:$A$16,MATCH(H290,Inputs!$B$10:$B$16,1)))</f>
        <v/>
      </c>
      <c r="J290" s="31" t="n">
        <f aca="false">IF(OR(N(E290)=0,F290="Yes"),0,E290)</f>
        <v>0</v>
      </c>
      <c r="K290" s="32" t="n">
        <f aca="false">IF(I290="",0,INDEX('Provision Matrix'!$E$6:$E$12,MATCH(I290,'Provision Matrix'!$A$6:$A$12,0)))</f>
        <v>0</v>
      </c>
      <c r="L290" s="31" t="n">
        <f aca="false">J290*K290</f>
        <v>0</v>
      </c>
      <c r="M290" s="31" t="n">
        <f aca="false">IF(F290="Yes",N(E290)*N(G290),0)</f>
        <v>0</v>
      </c>
      <c r="N290" s="31" t="n">
        <f aca="false">L290+M290</f>
        <v>0</v>
      </c>
    </row>
    <row r="291" customFormat="false" ht="15" hidden="false" customHeight="false" outlineLevel="0" collapsed="false">
      <c r="A291" s="8"/>
      <c r="B291" s="8"/>
      <c r="C291" s="17"/>
      <c r="D291" s="17"/>
      <c r="E291" s="27"/>
      <c r="F291" s="8"/>
      <c r="G291" s="22"/>
      <c r="H291" s="20" t="str">
        <f aca="false">IF(N(E291)=0,"",$C$5-D291)</f>
        <v/>
      </c>
      <c r="I291" s="10" t="str">
        <f aca="false">IF(H291="","",INDEX(Inputs!$A$10:$A$16,MATCH(H291,Inputs!$B$10:$B$16,1)))</f>
        <v/>
      </c>
      <c r="J291" s="31" t="n">
        <f aca="false">IF(OR(N(E291)=0,F291="Yes"),0,E291)</f>
        <v>0</v>
      </c>
      <c r="K291" s="32" t="n">
        <f aca="false">IF(I291="",0,INDEX('Provision Matrix'!$E$6:$E$12,MATCH(I291,'Provision Matrix'!$A$6:$A$12,0)))</f>
        <v>0</v>
      </c>
      <c r="L291" s="31" t="n">
        <f aca="false">J291*K291</f>
        <v>0</v>
      </c>
      <c r="M291" s="31" t="n">
        <f aca="false">IF(F291="Yes",N(E291)*N(G291),0)</f>
        <v>0</v>
      </c>
      <c r="N291" s="31" t="n">
        <f aca="false">L291+M291</f>
        <v>0</v>
      </c>
    </row>
    <row r="292" customFormat="false" ht="15" hidden="false" customHeight="false" outlineLevel="0" collapsed="false">
      <c r="A292" s="8"/>
      <c r="B292" s="8"/>
      <c r="C292" s="17"/>
      <c r="D292" s="17"/>
      <c r="E292" s="27"/>
      <c r="F292" s="8"/>
      <c r="G292" s="22"/>
      <c r="H292" s="20" t="str">
        <f aca="false">IF(N(E292)=0,"",$C$5-D292)</f>
        <v/>
      </c>
      <c r="I292" s="10" t="str">
        <f aca="false">IF(H292="","",INDEX(Inputs!$A$10:$A$16,MATCH(H292,Inputs!$B$10:$B$16,1)))</f>
        <v/>
      </c>
      <c r="J292" s="31" t="n">
        <f aca="false">IF(OR(N(E292)=0,F292="Yes"),0,E292)</f>
        <v>0</v>
      </c>
      <c r="K292" s="32" t="n">
        <f aca="false">IF(I292="",0,INDEX('Provision Matrix'!$E$6:$E$12,MATCH(I292,'Provision Matrix'!$A$6:$A$12,0)))</f>
        <v>0</v>
      </c>
      <c r="L292" s="31" t="n">
        <f aca="false">J292*K292</f>
        <v>0</v>
      </c>
      <c r="M292" s="31" t="n">
        <f aca="false">IF(F292="Yes",N(E292)*N(G292),0)</f>
        <v>0</v>
      </c>
      <c r="N292" s="31" t="n">
        <f aca="false">L292+M292</f>
        <v>0</v>
      </c>
    </row>
    <row r="293" customFormat="false" ht="15" hidden="false" customHeight="false" outlineLevel="0" collapsed="false">
      <c r="A293" s="8"/>
      <c r="B293" s="8"/>
      <c r="C293" s="17"/>
      <c r="D293" s="17"/>
      <c r="E293" s="27"/>
      <c r="F293" s="8"/>
      <c r="G293" s="22"/>
      <c r="H293" s="20" t="str">
        <f aca="false">IF(N(E293)=0,"",$C$5-D293)</f>
        <v/>
      </c>
      <c r="I293" s="10" t="str">
        <f aca="false">IF(H293="","",INDEX(Inputs!$A$10:$A$16,MATCH(H293,Inputs!$B$10:$B$16,1)))</f>
        <v/>
      </c>
      <c r="J293" s="31" t="n">
        <f aca="false">IF(OR(N(E293)=0,F293="Yes"),0,E293)</f>
        <v>0</v>
      </c>
      <c r="K293" s="32" t="n">
        <f aca="false">IF(I293="",0,INDEX('Provision Matrix'!$E$6:$E$12,MATCH(I293,'Provision Matrix'!$A$6:$A$12,0)))</f>
        <v>0</v>
      </c>
      <c r="L293" s="31" t="n">
        <f aca="false">J293*K293</f>
        <v>0</v>
      </c>
      <c r="M293" s="31" t="n">
        <f aca="false">IF(F293="Yes",N(E293)*N(G293),0)</f>
        <v>0</v>
      </c>
      <c r="N293" s="31" t="n">
        <f aca="false">L293+M293</f>
        <v>0</v>
      </c>
    </row>
    <row r="294" customFormat="false" ht="15" hidden="false" customHeight="false" outlineLevel="0" collapsed="false">
      <c r="A294" s="8"/>
      <c r="B294" s="8"/>
      <c r="C294" s="17"/>
      <c r="D294" s="17"/>
      <c r="E294" s="27"/>
      <c r="F294" s="8"/>
      <c r="G294" s="22"/>
      <c r="H294" s="20" t="str">
        <f aca="false">IF(N(E294)=0,"",$C$5-D294)</f>
        <v/>
      </c>
      <c r="I294" s="10" t="str">
        <f aca="false">IF(H294="","",INDEX(Inputs!$A$10:$A$16,MATCH(H294,Inputs!$B$10:$B$16,1)))</f>
        <v/>
      </c>
      <c r="J294" s="31" t="n">
        <f aca="false">IF(OR(N(E294)=0,F294="Yes"),0,E294)</f>
        <v>0</v>
      </c>
      <c r="K294" s="32" t="n">
        <f aca="false">IF(I294="",0,INDEX('Provision Matrix'!$E$6:$E$12,MATCH(I294,'Provision Matrix'!$A$6:$A$12,0)))</f>
        <v>0</v>
      </c>
      <c r="L294" s="31" t="n">
        <f aca="false">J294*K294</f>
        <v>0</v>
      </c>
      <c r="M294" s="31" t="n">
        <f aca="false">IF(F294="Yes",N(E294)*N(G294),0)</f>
        <v>0</v>
      </c>
      <c r="N294" s="31" t="n">
        <f aca="false">L294+M294</f>
        <v>0</v>
      </c>
    </row>
    <row r="295" customFormat="false" ht="15" hidden="false" customHeight="false" outlineLevel="0" collapsed="false">
      <c r="A295" s="8"/>
      <c r="B295" s="8"/>
      <c r="C295" s="17"/>
      <c r="D295" s="17"/>
      <c r="E295" s="27"/>
      <c r="F295" s="8"/>
      <c r="G295" s="22"/>
      <c r="H295" s="20" t="str">
        <f aca="false">IF(N(E295)=0,"",$C$5-D295)</f>
        <v/>
      </c>
      <c r="I295" s="10" t="str">
        <f aca="false">IF(H295="","",INDEX(Inputs!$A$10:$A$16,MATCH(H295,Inputs!$B$10:$B$16,1)))</f>
        <v/>
      </c>
      <c r="J295" s="31" t="n">
        <f aca="false">IF(OR(N(E295)=0,F295="Yes"),0,E295)</f>
        <v>0</v>
      </c>
      <c r="K295" s="32" t="n">
        <f aca="false">IF(I295="",0,INDEX('Provision Matrix'!$E$6:$E$12,MATCH(I295,'Provision Matrix'!$A$6:$A$12,0)))</f>
        <v>0</v>
      </c>
      <c r="L295" s="31" t="n">
        <f aca="false">J295*K295</f>
        <v>0</v>
      </c>
      <c r="M295" s="31" t="n">
        <f aca="false">IF(F295="Yes",N(E295)*N(G295),0)</f>
        <v>0</v>
      </c>
      <c r="N295" s="31" t="n">
        <f aca="false">L295+M295</f>
        <v>0</v>
      </c>
    </row>
    <row r="296" customFormat="false" ht="15" hidden="false" customHeight="false" outlineLevel="0" collapsed="false">
      <c r="A296" s="8"/>
      <c r="B296" s="8"/>
      <c r="C296" s="17"/>
      <c r="D296" s="17"/>
      <c r="E296" s="27"/>
      <c r="F296" s="8"/>
      <c r="G296" s="22"/>
      <c r="H296" s="20" t="str">
        <f aca="false">IF(N(E296)=0,"",$C$5-D296)</f>
        <v/>
      </c>
      <c r="I296" s="10" t="str">
        <f aca="false">IF(H296="","",INDEX(Inputs!$A$10:$A$16,MATCH(H296,Inputs!$B$10:$B$16,1)))</f>
        <v/>
      </c>
      <c r="J296" s="31" t="n">
        <f aca="false">IF(OR(N(E296)=0,F296="Yes"),0,E296)</f>
        <v>0</v>
      </c>
      <c r="K296" s="32" t="n">
        <f aca="false">IF(I296="",0,INDEX('Provision Matrix'!$E$6:$E$12,MATCH(I296,'Provision Matrix'!$A$6:$A$12,0)))</f>
        <v>0</v>
      </c>
      <c r="L296" s="31" t="n">
        <f aca="false">J296*K296</f>
        <v>0</v>
      </c>
      <c r="M296" s="31" t="n">
        <f aca="false">IF(F296="Yes",N(E296)*N(G296),0)</f>
        <v>0</v>
      </c>
      <c r="N296" s="31" t="n">
        <f aca="false">L296+M296</f>
        <v>0</v>
      </c>
    </row>
    <row r="297" customFormat="false" ht="15" hidden="false" customHeight="false" outlineLevel="0" collapsed="false">
      <c r="A297" s="8"/>
      <c r="B297" s="8"/>
      <c r="C297" s="17"/>
      <c r="D297" s="17"/>
      <c r="E297" s="27"/>
      <c r="F297" s="8"/>
      <c r="G297" s="22"/>
      <c r="H297" s="20" t="str">
        <f aca="false">IF(N(E297)=0,"",$C$5-D297)</f>
        <v/>
      </c>
      <c r="I297" s="10" t="str">
        <f aca="false">IF(H297="","",INDEX(Inputs!$A$10:$A$16,MATCH(H297,Inputs!$B$10:$B$16,1)))</f>
        <v/>
      </c>
      <c r="J297" s="31" t="n">
        <f aca="false">IF(OR(N(E297)=0,F297="Yes"),0,E297)</f>
        <v>0</v>
      </c>
      <c r="K297" s="32" t="n">
        <f aca="false">IF(I297="",0,INDEX('Provision Matrix'!$E$6:$E$12,MATCH(I297,'Provision Matrix'!$A$6:$A$12,0)))</f>
        <v>0</v>
      </c>
      <c r="L297" s="31" t="n">
        <f aca="false">J297*K297</f>
        <v>0</v>
      </c>
      <c r="M297" s="31" t="n">
        <f aca="false">IF(F297="Yes",N(E297)*N(G297),0)</f>
        <v>0</v>
      </c>
      <c r="N297" s="31" t="n">
        <f aca="false">L297+M297</f>
        <v>0</v>
      </c>
    </row>
    <row r="298" customFormat="false" ht="15" hidden="false" customHeight="false" outlineLevel="0" collapsed="false">
      <c r="A298" s="8"/>
      <c r="B298" s="8"/>
      <c r="C298" s="17"/>
      <c r="D298" s="17"/>
      <c r="E298" s="27"/>
      <c r="F298" s="8"/>
      <c r="G298" s="22"/>
      <c r="H298" s="20" t="str">
        <f aca="false">IF(N(E298)=0,"",$C$5-D298)</f>
        <v/>
      </c>
      <c r="I298" s="10" t="str">
        <f aca="false">IF(H298="","",INDEX(Inputs!$A$10:$A$16,MATCH(H298,Inputs!$B$10:$B$16,1)))</f>
        <v/>
      </c>
      <c r="J298" s="31" t="n">
        <f aca="false">IF(OR(N(E298)=0,F298="Yes"),0,E298)</f>
        <v>0</v>
      </c>
      <c r="K298" s="32" t="n">
        <f aca="false">IF(I298="",0,INDEX('Provision Matrix'!$E$6:$E$12,MATCH(I298,'Provision Matrix'!$A$6:$A$12,0)))</f>
        <v>0</v>
      </c>
      <c r="L298" s="31" t="n">
        <f aca="false">J298*K298</f>
        <v>0</v>
      </c>
      <c r="M298" s="31" t="n">
        <f aca="false">IF(F298="Yes",N(E298)*N(G298),0)</f>
        <v>0</v>
      </c>
      <c r="N298" s="31" t="n">
        <f aca="false">L298+M298</f>
        <v>0</v>
      </c>
    </row>
    <row r="299" customFormat="false" ht="15" hidden="false" customHeight="false" outlineLevel="0" collapsed="false">
      <c r="A299" s="8"/>
      <c r="B299" s="8"/>
      <c r="C299" s="17"/>
      <c r="D299" s="17"/>
      <c r="E299" s="27"/>
      <c r="F299" s="8"/>
      <c r="G299" s="22"/>
      <c r="H299" s="20" t="str">
        <f aca="false">IF(N(E299)=0,"",$C$5-D299)</f>
        <v/>
      </c>
      <c r="I299" s="10" t="str">
        <f aca="false">IF(H299="","",INDEX(Inputs!$A$10:$A$16,MATCH(H299,Inputs!$B$10:$B$16,1)))</f>
        <v/>
      </c>
      <c r="J299" s="31" t="n">
        <f aca="false">IF(OR(N(E299)=0,F299="Yes"),0,E299)</f>
        <v>0</v>
      </c>
      <c r="K299" s="32" t="n">
        <f aca="false">IF(I299="",0,INDEX('Provision Matrix'!$E$6:$E$12,MATCH(I299,'Provision Matrix'!$A$6:$A$12,0)))</f>
        <v>0</v>
      </c>
      <c r="L299" s="31" t="n">
        <f aca="false">J299*K299</f>
        <v>0</v>
      </c>
      <c r="M299" s="31" t="n">
        <f aca="false">IF(F299="Yes",N(E299)*N(G299),0)</f>
        <v>0</v>
      </c>
      <c r="N299" s="31" t="n">
        <f aca="false">L299+M299</f>
        <v>0</v>
      </c>
    </row>
    <row r="300" customFormat="false" ht="15" hidden="false" customHeight="false" outlineLevel="0" collapsed="false">
      <c r="A300" s="8"/>
      <c r="B300" s="8"/>
      <c r="C300" s="17"/>
      <c r="D300" s="17"/>
      <c r="E300" s="27"/>
      <c r="F300" s="8"/>
      <c r="G300" s="22"/>
      <c r="H300" s="20" t="str">
        <f aca="false">IF(N(E300)=0,"",$C$5-D300)</f>
        <v/>
      </c>
      <c r="I300" s="10" t="str">
        <f aca="false">IF(H300="","",INDEX(Inputs!$A$10:$A$16,MATCH(H300,Inputs!$B$10:$B$16,1)))</f>
        <v/>
      </c>
      <c r="J300" s="31" t="n">
        <f aca="false">IF(OR(N(E300)=0,F300="Yes"),0,E300)</f>
        <v>0</v>
      </c>
      <c r="K300" s="32" t="n">
        <f aca="false">IF(I300="",0,INDEX('Provision Matrix'!$E$6:$E$12,MATCH(I300,'Provision Matrix'!$A$6:$A$12,0)))</f>
        <v>0</v>
      </c>
      <c r="L300" s="31" t="n">
        <f aca="false">J300*K300</f>
        <v>0</v>
      </c>
      <c r="M300" s="31" t="n">
        <f aca="false">IF(F300="Yes",N(E300)*N(G300),0)</f>
        <v>0</v>
      </c>
      <c r="N300" s="31" t="n">
        <f aca="false">L300+M300</f>
        <v>0</v>
      </c>
    </row>
    <row r="301" customFormat="false" ht="15" hidden="false" customHeight="false" outlineLevel="0" collapsed="false">
      <c r="A301" s="8"/>
      <c r="B301" s="8"/>
      <c r="C301" s="17"/>
      <c r="D301" s="17"/>
      <c r="E301" s="27"/>
      <c r="F301" s="8"/>
      <c r="G301" s="22"/>
      <c r="H301" s="20" t="str">
        <f aca="false">IF(N(E301)=0,"",$C$5-D301)</f>
        <v/>
      </c>
      <c r="I301" s="10" t="str">
        <f aca="false">IF(H301="","",INDEX(Inputs!$A$10:$A$16,MATCH(H301,Inputs!$B$10:$B$16,1)))</f>
        <v/>
      </c>
      <c r="J301" s="31" t="n">
        <f aca="false">IF(OR(N(E301)=0,F301="Yes"),0,E301)</f>
        <v>0</v>
      </c>
      <c r="K301" s="32" t="n">
        <f aca="false">IF(I301="",0,INDEX('Provision Matrix'!$E$6:$E$12,MATCH(I301,'Provision Matrix'!$A$6:$A$12,0)))</f>
        <v>0</v>
      </c>
      <c r="L301" s="31" t="n">
        <f aca="false">J301*K301</f>
        <v>0</v>
      </c>
      <c r="M301" s="31" t="n">
        <f aca="false">IF(F301="Yes",N(E301)*N(G301),0)</f>
        <v>0</v>
      </c>
      <c r="N301" s="31" t="n">
        <f aca="false">L301+M301</f>
        <v>0</v>
      </c>
    </row>
    <row r="302" customFormat="false" ht="15" hidden="false" customHeight="false" outlineLevel="0" collapsed="false">
      <c r="A302" s="8"/>
      <c r="B302" s="8"/>
      <c r="C302" s="17"/>
      <c r="D302" s="17"/>
      <c r="E302" s="27"/>
      <c r="F302" s="8"/>
      <c r="G302" s="22"/>
      <c r="H302" s="20" t="str">
        <f aca="false">IF(N(E302)=0,"",$C$5-D302)</f>
        <v/>
      </c>
      <c r="I302" s="10" t="str">
        <f aca="false">IF(H302="","",INDEX(Inputs!$A$10:$A$16,MATCH(H302,Inputs!$B$10:$B$16,1)))</f>
        <v/>
      </c>
      <c r="J302" s="31" t="n">
        <f aca="false">IF(OR(N(E302)=0,F302="Yes"),0,E302)</f>
        <v>0</v>
      </c>
      <c r="K302" s="32" t="n">
        <f aca="false">IF(I302="",0,INDEX('Provision Matrix'!$E$6:$E$12,MATCH(I302,'Provision Matrix'!$A$6:$A$12,0)))</f>
        <v>0</v>
      </c>
      <c r="L302" s="31" t="n">
        <f aca="false">J302*K302</f>
        <v>0</v>
      </c>
      <c r="M302" s="31" t="n">
        <f aca="false">IF(F302="Yes",N(E302)*N(G302),0)</f>
        <v>0</v>
      </c>
      <c r="N302" s="31" t="n">
        <f aca="false">L302+M302</f>
        <v>0</v>
      </c>
    </row>
    <row r="303" customFormat="false" ht="15" hidden="false" customHeight="false" outlineLevel="0" collapsed="false">
      <c r="A303" s="8"/>
      <c r="B303" s="8"/>
      <c r="C303" s="17"/>
      <c r="D303" s="17"/>
      <c r="E303" s="27"/>
      <c r="F303" s="8"/>
      <c r="G303" s="22"/>
      <c r="H303" s="20" t="str">
        <f aca="false">IF(N(E303)=0,"",$C$5-D303)</f>
        <v/>
      </c>
      <c r="I303" s="10" t="str">
        <f aca="false">IF(H303="","",INDEX(Inputs!$A$10:$A$16,MATCH(H303,Inputs!$B$10:$B$16,1)))</f>
        <v/>
      </c>
      <c r="J303" s="31" t="n">
        <f aca="false">IF(OR(N(E303)=0,F303="Yes"),0,E303)</f>
        <v>0</v>
      </c>
      <c r="K303" s="32" t="n">
        <f aca="false">IF(I303="",0,INDEX('Provision Matrix'!$E$6:$E$12,MATCH(I303,'Provision Matrix'!$A$6:$A$12,0)))</f>
        <v>0</v>
      </c>
      <c r="L303" s="31" t="n">
        <f aca="false">J303*K303</f>
        <v>0</v>
      </c>
      <c r="M303" s="31" t="n">
        <f aca="false">IF(F303="Yes",N(E303)*N(G303),0)</f>
        <v>0</v>
      </c>
      <c r="N303" s="31" t="n">
        <f aca="false">L303+M303</f>
        <v>0</v>
      </c>
    </row>
    <row r="304" customFormat="false" ht="15" hidden="false" customHeight="false" outlineLevel="0" collapsed="false">
      <c r="A304" s="8"/>
      <c r="B304" s="8"/>
      <c r="C304" s="17"/>
      <c r="D304" s="17"/>
      <c r="E304" s="27"/>
      <c r="F304" s="8"/>
      <c r="G304" s="22"/>
      <c r="H304" s="20" t="str">
        <f aca="false">IF(N(E304)=0,"",$C$5-D304)</f>
        <v/>
      </c>
      <c r="I304" s="10" t="str">
        <f aca="false">IF(H304="","",INDEX(Inputs!$A$10:$A$16,MATCH(H304,Inputs!$B$10:$B$16,1)))</f>
        <v/>
      </c>
      <c r="J304" s="31" t="n">
        <f aca="false">IF(OR(N(E304)=0,F304="Yes"),0,E304)</f>
        <v>0</v>
      </c>
      <c r="K304" s="32" t="n">
        <f aca="false">IF(I304="",0,INDEX('Provision Matrix'!$E$6:$E$12,MATCH(I304,'Provision Matrix'!$A$6:$A$12,0)))</f>
        <v>0</v>
      </c>
      <c r="L304" s="31" t="n">
        <f aca="false">J304*K304</f>
        <v>0</v>
      </c>
      <c r="M304" s="31" t="n">
        <f aca="false">IF(F304="Yes",N(E304)*N(G304),0)</f>
        <v>0</v>
      </c>
      <c r="N304" s="31" t="n">
        <f aca="false">L304+M304</f>
        <v>0</v>
      </c>
    </row>
    <row r="305" customFormat="false" ht="15" hidden="false" customHeight="false" outlineLevel="0" collapsed="false">
      <c r="A305" s="8"/>
      <c r="B305" s="8"/>
      <c r="C305" s="17"/>
      <c r="D305" s="17"/>
      <c r="E305" s="27"/>
      <c r="F305" s="8"/>
      <c r="G305" s="22"/>
      <c r="H305" s="20" t="str">
        <f aca="false">IF(N(E305)=0,"",$C$5-D305)</f>
        <v/>
      </c>
      <c r="I305" s="10" t="str">
        <f aca="false">IF(H305="","",INDEX(Inputs!$A$10:$A$16,MATCH(H305,Inputs!$B$10:$B$16,1)))</f>
        <v/>
      </c>
      <c r="J305" s="31" t="n">
        <f aca="false">IF(OR(N(E305)=0,F305="Yes"),0,E305)</f>
        <v>0</v>
      </c>
      <c r="K305" s="32" t="n">
        <f aca="false">IF(I305="",0,INDEX('Provision Matrix'!$E$6:$E$12,MATCH(I305,'Provision Matrix'!$A$6:$A$12,0)))</f>
        <v>0</v>
      </c>
      <c r="L305" s="31" t="n">
        <f aca="false">J305*K305</f>
        <v>0</v>
      </c>
      <c r="M305" s="31" t="n">
        <f aca="false">IF(F305="Yes",N(E305)*N(G305),0)</f>
        <v>0</v>
      </c>
      <c r="N305" s="31" t="n">
        <f aca="false">L305+M305</f>
        <v>0</v>
      </c>
    </row>
    <row r="306" customFormat="false" ht="15" hidden="false" customHeight="false" outlineLevel="0" collapsed="false">
      <c r="A306" s="8"/>
      <c r="B306" s="8"/>
      <c r="C306" s="17"/>
      <c r="D306" s="17"/>
      <c r="E306" s="27"/>
      <c r="F306" s="8"/>
      <c r="G306" s="22"/>
      <c r="H306" s="20" t="str">
        <f aca="false">IF(N(E306)=0,"",$C$5-D306)</f>
        <v/>
      </c>
      <c r="I306" s="10" t="str">
        <f aca="false">IF(H306="","",INDEX(Inputs!$A$10:$A$16,MATCH(H306,Inputs!$B$10:$B$16,1)))</f>
        <v/>
      </c>
      <c r="J306" s="31" t="n">
        <f aca="false">IF(OR(N(E306)=0,F306="Yes"),0,E306)</f>
        <v>0</v>
      </c>
      <c r="K306" s="32" t="n">
        <f aca="false">IF(I306="",0,INDEX('Provision Matrix'!$E$6:$E$12,MATCH(I306,'Provision Matrix'!$A$6:$A$12,0)))</f>
        <v>0</v>
      </c>
      <c r="L306" s="31" t="n">
        <f aca="false">J306*K306</f>
        <v>0</v>
      </c>
      <c r="M306" s="31" t="n">
        <f aca="false">IF(F306="Yes",N(E306)*N(G306),0)</f>
        <v>0</v>
      </c>
      <c r="N306" s="31" t="n">
        <f aca="false">L306+M306</f>
        <v>0</v>
      </c>
    </row>
    <row r="307" customFormat="false" ht="15" hidden="false" customHeight="false" outlineLevel="0" collapsed="false">
      <c r="A307" s="8"/>
      <c r="B307" s="8"/>
      <c r="C307" s="17"/>
      <c r="D307" s="17"/>
      <c r="E307" s="27"/>
      <c r="F307" s="8"/>
      <c r="G307" s="22"/>
      <c r="H307" s="20" t="str">
        <f aca="false">IF(N(E307)=0,"",$C$5-D307)</f>
        <v/>
      </c>
      <c r="I307" s="10" t="str">
        <f aca="false">IF(H307="","",INDEX(Inputs!$A$10:$A$16,MATCH(H307,Inputs!$B$10:$B$16,1)))</f>
        <v/>
      </c>
      <c r="J307" s="31" t="n">
        <f aca="false">IF(OR(N(E307)=0,F307="Yes"),0,E307)</f>
        <v>0</v>
      </c>
      <c r="K307" s="32" t="n">
        <f aca="false">IF(I307="",0,INDEX('Provision Matrix'!$E$6:$E$12,MATCH(I307,'Provision Matrix'!$A$6:$A$12,0)))</f>
        <v>0</v>
      </c>
      <c r="L307" s="31" t="n">
        <f aca="false">J307*K307</f>
        <v>0</v>
      </c>
      <c r="M307" s="31" t="n">
        <f aca="false">IF(F307="Yes",N(E307)*N(G307),0)</f>
        <v>0</v>
      </c>
      <c r="N307" s="31" t="n">
        <f aca="false">L307+M307</f>
        <v>0</v>
      </c>
    </row>
    <row r="308" customFormat="false" ht="15" hidden="false" customHeight="false" outlineLevel="0" collapsed="false">
      <c r="A308" s="8"/>
      <c r="B308" s="8"/>
      <c r="C308" s="17"/>
      <c r="D308" s="17"/>
      <c r="E308" s="27"/>
      <c r="F308" s="8"/>
      <c r="G308" s="22"/>
      <c r="H308" s="20" t="str">
        <f aca="false">IF(N(E308)=0,"",$C$5-D308)</f>
        <v/>
      </c>
      <c r="I308" s="10" t="str">
        <f aca="false">IF(H308="","",INDEX(Inputs!$A$10:$A$16,MATCH(H308,Inputs!$B$10:$B$16,1)))</f>
        <v/>
      </c>
      <c r="J308" s="31" t="n">
        <f aca="false">IF(OR(N(E308)=0,F308="Yes"),0,E308)</f>
        <v>0</v>
      </c>
      <c r="K308" s="32" t="n">
        <f aca="false">IF(I308="",0,INDEX('Provision Matrix'!$E$6:$E$12,MATCH(I308,'Provision Matrix'!$A$6:$A$12,0)))</f>
        <v>0</v>
      </c>
      <c r="L308" s="31" t="n">
        <f aca="false">J308*K308</f>
        <v>0</v>
      </c>
      <c r="M308" s="31" t="n">
        <f aca="false">IF(F308="Yes",N(E308)*N(G308),0)</f>
        <v>0</v>
      </c>
      <c r="N308" s="31" t="n">
        <f aca="false">L308+M308</f>
        <v>0</v>
      </c>
    </row>
    <row r="309" customFormat="false" ht="15" hidden="false" customHeight="false" outlineLevel="0" collapsed="false">
      <c r="A309" s="8"/>
      <c r="B309" s="8"/>
      <c r="C309" s="17"/>
      <c r="D309" s="17"/>
      <c r="E309" s="27"/>
      <c r="F309" s="8"/>
      <c r="G309" s="22"/>
      <c r="H309" s="20" t="str">
        <f aca="false">IF(N(E309)=0,"",$C$5-D309)</f>
        <v/>
      </c>
      <c r="I309" s="10" t="str">
        <f aca="false">IF(H309="","",INDEX(Inputs!$A$10:$A$16,MATCH(H309,Inputs!$B$10:$B$16,1)))</f>
        <v/>
      </c>
      <c r="J309" s="31" t="n">
        <f aca="false">IF(OR(N(E309)=0,F309="Yes"),0,E309)</f>
        <v>0</v>
      </c>
      <c r="K309" s="32" t="n">
        <f aca="false">IF(I309="",0,INDEX('Provision Matrix'!$E$6:$E$12,MATCH(I309,'Provision Matrix'!$A$6:$A$12,0)))</f>
        <v>0</v>
      </c>
      <c r="L309" s="31" t="n">
        <f aca="false">J309*K309</f>
        <v>0</v>
      </c>
      <c r="M309" s="31" t="n">
        <f aca="false">IF(F309="Yes",N(E309)*N(G309),0)</f>
        <v>0</v>
      </c>
      <c r="N309" s="31" t="n">
        <f aca="false">L309+M309</f>
        <v>0</v>
      </c>
    </row>
    <row r="310" customFormat="false" ht="15" hidden="false" customHeight="false" outlineLevel="0" collapsed="false">
      <c r="A310" s="8"/>
      <c r="B310" s="8"/>
      <c r="C310" s="17"/>
      <c r="D310" s="17"/>
      <c r="E310" s="27"/>
      <c r="F310" s="8"/>
      <c r="G310" s="22"/>
      <c r="H310" s="20" t="str">
        <f aca="false">IF(N(E310)=0,"",$C$5-D310)</f>
        <v/>
      </c>
      <c r="I310" s="10" t="str">
        <f aca="false">IF(H310="","",INDEX(Inputs!$A$10:$A$16,MATCH(H310,Inputs!$B$10:$B$16,1)))</f>
        <v/>
      </c>
      <c r="J310" s="31" t="n">
        <f aca="false">IF(OR(N(E310)=0,F310="Yes"),0,E310)</f>
        <v>0</v>
      </c>
      <c r="K310" s="32" t="n">
        <f aca="false">IF(I310="",0,INDEX('Provision Matrix'!$E$6:$E$12,MATCH(I310,'Provision Matrix'!$A$6:$A$12,0)))</f>
        <v>0</v>
      </c>
      <c r="L310" s="31" t="n">
        <f aca="false">J310*K310</f>
        <v>0</v>
      </c>
      <c r="M310" s="31" t="n">
        <f aca="false">IF(F310="Yes",N(E310)*N(G310),0)</f>
        <v>0</v>
      </c>
      <c r="N310" s="31" t="n">
        <f aca="false">L310+M310</f>
        <v>0</v>
      </c>
    </row>
    <row r="311" customFormat="false" ht="15" hidden="false" customHeight="false" outlineLevel="0" collapsed="false">
      <c r="A311" s="8"/>
      <c r="B311" s="8"/>
      <c r="C311" s="17"/>
      <c r="D311" s="17"/>
      <c r="E311" s="27"/>
      <c r="F311" s="8"/>
      <c r="G311" s="22"/>
      <c r="H311" s="20" t="str">
        <f aca="false">IF(N(E311)=0,"",$C$5-D311)</f>
        <v/>
      </c>
      <c r="I311" s="10" t="str">
        <f aca="false">IF(H311="","",INDEX(Inputs!$A$10:$A$16,MATCH(H311,Inputs!$B$10:$B$16,1)))</f>
        <v/>
      </c>
      <c r="J311" s="31" t="n">
        <f aca="false">IF(OR(N(E311)=0,F311="Yes"),0,E311)</f>
        <v>0</v>
      </c>
      <c r="K311" s="32" t="n">
        <f aca="false">IF(I311="",0,INDEX('Provision Matrix'!$E$6:$E$12,MATCH(I311,'Provision Matrix'!$A$6:$A$12,0)))</f>
        <v>0</v>
      </c>
      <c r="L311" s="31" t="n">
        <f aca="false">J311*K311</f>
        <v>0</v>
      </c>
      <c r="M311" s="31" t="n">
        <f aca="false">IF(F311="Yes",N(E311)*N(G311),0)</f>
        <v>0</v>
      </c>
      <c r="N311" s="31" t="n">
        <f aca="false">L311+M311</f>
        <v>0</v>
      </c>
    </row>
    <row r="312" customFormat="false" ht="15" hidden="false" customHeight="false" outlineLevel="0" collapsed="false">
      <c r="A312" s="8"/>
      <c r="B312" s="8"/>
      <c r="C312" s="17"/>
      <c r="D312" s="17"/>
      <c r="E312" s="27"/>
      <c r="F312" s="8"/>
      <c r="G312" s="22"/>
      <c r="H312" s="20" t="str">
        <f aca="false">IF(N(E312)=0,"",$C$5-D312)</f>
        <v/>
      </c>
      <c r="I312" s="10" t="str">
        <f aca="false">IF(H312="","",INDEX(Inputs!$A$10:$A$16,MATCH(H312,Inputs!$B$10:$B$16,1)))</f>
        <v/>
      </c>
      <c r="J312" s="31" t="n">
        <f aca="false">IF(OR(N(E312)=0,F312="Yes"),0,E312)</f>
        <v>0</v>
      </c>
      <c r="K312" s="32" t="n">
        <f aca="false">IF(I312="",0,INDEX('Provision Matrix'!$E$6:$E$12,MATCH(I312,'Provision Matrix'!$A$6:$A$12,0)))</f>
        <v>0</v>
      </c>
      <c r="L312" s="31" t="n">
        <f aca="false">J312*K312</f>
        <v>0</v>
      </c>
      <c r="M312" s="31" t="n">
        <f aca="false">IF(F312="Yes",N(E312)*N(G312),0)</f>
        <v>0</v>
      </c>
      <c r="N312" s="31" t="n">
        <f aca="false">L312+M312</f>
        <v>0</v>
      </c>
    </row>
    <row r="313" customFormat="false" ht="15" hidden="false" customHeight="false" outlineLevel="0" collapsed="false">
      <c r="A313" s="8"/>
      <c r="B313" s="8"/>
      <c r="C313" s="17"/>
      <c r="D313" s="17"/>
      <c r="E313" s="27"/>
      <c r="F313" s="8"/>
      <c r="G313" s="22"/>
      <c r="H313" s="20" t="str">
        <f aca="false">IF(N(E313)=0,"",$C$5-D313)</f>
        <v/>
      </c>
      <c r="I313" s="10" t="str">
        <f aca="false">IF(H313="","",INDEX(Inputs!$A$10:$A$16,MATCH(H313,Inputs!$B$10:$B$16,1)))</f>
        <v/>
      </c>
      <c r="J313" s="31" t="n">
        <f aca="false">IF(OR(N(E313)=0,F313="Yes"),0,E313)</f>
        <v>0</v>
      </c>
      <c r="K313" s="32" t="n">
        <f aca="false">IF(I313="",0,INDEX('Provision Matrix'!$E$6:$E$12,MATCH(I313,'Provision Matrix'!$A$6:$A$12,0)))</f>
        <v>0</v>
      </c>
      <c r="L313" s="31" t="n">
        <f aca="false">J313*K313</f>
        <v>0</v>
      </c>
      <c r="M313" s="31" t="n">
        <f aca="false">IF(F313="Yes",N(E313)*N(G313),0)</f>
        <v>0</v>
      </c>
      <c r="N313" s="31" t="n">
        <f aca="false">L313+M313</f>
        <v>0</v>
      </c>
    </row>
    <row r="314" customFormat="false" ht="15" hidden="false" customHeight="false" outlineLevel="0" collapsed="false">
      <c r="A314" s="8"/>
      <c r="B314" s="8"/>
      <c r="C314" s="17"/>
      <c r="D314" s="17"/>
      <c r="E314" s="27"/>
      <c r="F314" s="8"/>
      <c r="G314" s="22"/>
      <c r="H314" s="20" t="str">
        <f aca="false">IF(N(E314)=0,"",$C$5-D314)</f>
        <v/>
      </c>
      <c r="I314" s="10" t="str">
        <f aca="false">IF(H314="","",INDEX(Inputs!$A$10:$A$16,MATCH(H314,Inputs!$B$10:$B$16,1)))</f>
        <v/>
      </c>
      <c r="J314" s="31" t="n">
        <f aca="false">IF(OR(N(E314)=0,F314="Yes"),0,E314)</f>
        <v>0</v>
      </c>
      <c r="K314" s="32" t="n">
        <f aca="false">IF(I314="",0,INDEX('Provision Matrix'!$E$6:$E$12,MATCH(I314,'Provision Matrix'!$A$6:$A$12,0)))</f>
        <v>0</v>
      </c>
      <c r="L314" s="31" t="n">
        <f aca="false">J314*K314</f>
        <v>0</v>
      </c>
      <c r="M314" s="31" t="n">
        <f aca="false">IF(F314="Yes",N(E314)*N(G314),0)</f>
        <v>0</v>
      </c>
      <c r="N314" s="31" t="n">
        <f aca="false">L314+M314</f>
        <v>0</v>
      </c>
    </row>
    <row r="315" customFormat="false" ht="15" hidden="false" customHeight="false" outlineLevel="0" collapsed="false">
      <c r="A315" s="8"/>
      <c r="B315" s="8"/>
      <c r="C315" s="17"/>
      <c r="D315" s="17"/>
      <c r="E315" s="27"/>
      <c r="F315" s="8"/>
      <c r="G315" s="22"/>
      <c r="H315" s="20" t="str">
        <f aca="false">IF(N(E315)=0,"",$C$5-D315)</f>
        <v/>
      </c>
      <c r="I315" s="10" t="str">
        <f aca="false">IF(H315="","",INDEX(Inputs!$A$10:$A$16,MATCH(H315,Inputs!$B$10:$B$16,1)))</f>
        <v/>
      </c>
      <c r="J315" s="31" t="n">
        <f aca="false">IF(OR(N(E315)=0,F315="Yes"),0,E315)</f>
        <v>0</v>
      </c>
      <c r="K315" s="32" t="n">
        <f aca="false">IF(I315="",0,INDEX('Provision Matrix'!$E$6:$E$12,MATCH(I315,'Provision Matrix'!$A$6:$A$12,0)))</f>
        <v>0</v>
      </c>
      <c r="L315" s="31" t="n">
        <f aca="false">J315*K315</f>
        <v>0</v>
      </c>
      <c r="M315" s="31" t="n">
        <f aca="false">IF(F315="Yes",N(E315)*N(G315),0)</f>
        <v>0</v>
      </c>
      <c r="N315" s="31" t="n">
        <f aca="false">L315+M315</f>
        <v>0</v>
      </c>
    </row>
    <row r="316" customFormat="false" ht="15" hidden="false" customHeight="false" outlineLevel="0" collapsed="false">
      <c r="A316" s="8"/>
      <c r="B316" s="8"/>
      <c r="C316" s="17"/>
      <c r="D316" s="17"/>
      <c r="E316" s="27"/>
      <c r="F316" s="8"/>
      <c r="G316" s="22"/>
      <c r="H316" s="20" t="str">
        <f aca="false">IF(N(E316)=0,"",$C$5-D316)</f>
        <v/>
      </c>
      <c r="I316" s="10" t="str">
        <f aca="false">IF(H316="","",INDEX(Inputs!$A$10:$A$16,MATCH(H316,Inputs!$B$10:$B$16,1)))</f>
        <v/>
      </c>
      <c r="J316" s="31" t="n">
        <f aca="false">IF(OR(N(E316)=0,F316="Yes"),0,E316)</f>
        <v>0</v>
      </c>
      <c r="K316" s="32" t="n">
        <f aca="false">IF(I316="",0,INDEX('Provision Matrix'!$E$6:$E$12,MATCH(I316,'Provision Matrix'!$A$6:$A$12,0)))</f>
        <v>0</v>
      </c>
      <c r="L316" s="31" t="n">
        <f aca="false">J316*K316</f>
        <v>0</v>
      </c>
      <c r="M316" s="31" t="n">
        <f aca="false">IF(F316="Yes",N(E316)*N(G316),0)</f>
        <v>0</v>
      </c>
      <c r="N316" s="31" t="n">
        <f aca="false">L316+M316</f>
        <v>0</v>
      </c>
    </row>
    <row r="317" customFormat="false" ht="15" hidden="false" customHeight="false" outlineLevel="0" collapsed="false">
      <c r="A317" s="8"/>
      <c r="B317" s="8"/>
      <c r="C317" s="17"/>
      <c r="D317" s="17"/>
      <c r="E317" s="27"/>
      <c r="F317" s="8"/>
      <c r="G317" s="22"/>
      <c r="H317" s="20" t="str">
        <f aca="false">IF(N(E317)=0,"",$C$5-D317)</f>
        <v/>
      </c>
      <c r="I317" s="10" t="str">
        <f aca="false">IF(H317="","",INDEX(Inputs!$A$10:$A$16,MATCH(H317,Inputs!$B$10:$B$16,1)))</f>
        <v/>
      </c>
      <c r="J317" s="31" t="n">
        <f aca="false">IF(OR(N(E317)=0,F317="Yes"),0,E317)</f>
        <v>0</v>
      </c>
      <c r="K317" s="32" t="n">
        <f aca="false">IF(I317="",0,INDEX('Provision Matrix'!$E$6:$E$12,MATCH(I317,'Provision Matrix'!$A$6:$A$12,0)))</f>
        <v>0</v>
      </c>
      <c r="L317" s="31" t="n">
        <f aca="false">J317*K317</f>
        <v>0</v>
      </c>
      <c r="M317" s="31" t="n">
        <f aca="false">IF(F317="Yes",N(E317)*N(G317),0)</f>
        <v>0</v>
      </c>
      <c r="N317" s="31" t="n">
        <f aca="false">L317+M317</f>
        <v>0</v>
      </c>
    </row>
    <row r="318" customFormat="false" ht="15" hidden="false" customHeight="false" outlineLevel="0" collapsed="false">
      <c r="A318" s="8"/>
      <c r="B318" s="8"/>
      <c r="C318" s="17"/>
      <c r="D318" s="17"/>
      <c r="E318" s="27"/>
      <c r="F318" s="8"/>
      <c r="G318" s="22"/>
      <c r="H318" s="20" t="str">
        <f aca="false">IF(N(E318)=0,"",$C$5-D318)</f>
        <v/>
      </c>
      <c r="I318" s="10" t="str">
        <f aca="false">IF(H318="","",INDEX(Inputs!$A$10:$A$16,MATCH(H318,Inputs!$B$10:$B$16,1)))</f>
        <v/>
      </c>
      <c r="J318" s="31" t="n">
        <f aca="false">IF(OR(N(E318)=0,F318="Yes"),0,E318)</f>
        <v>0</v>
      </c>
      <c r="K318" s="32" t="n">
        <f aca="false">IF(I318="",0,INDEX('Provision Matrix'!$E$6:$E$12,MATCH(I318,'Provision Matrix'!$A$6:$A$12,0)))</f>
        <v>0</v>
      </c>
      <c r="L318" s="31" t="n">
        <f aca="false">J318*K318</f>
        <v>0</v>
      </c>
      <c r="M318" s="31" t="n">
        <f aca="false">IF(F318="Yes",N(E318)*N(G318),0)</f>
        <v>0</v>
      </c>
      <c r="N318" s="31" t="n">
        <f aca="false">L318+M318</f>
        <v>0</v>
      </c>
    </row>
    <row r="319" customFormat="false" ht="15" hidden="false" customHeight="false" outlineLevel="0" collapsed="false">
      <c r="A319" s="8"/>
      <c r="B319" s="8"/>
      <c r="C319" s="17"/>
      <c r="D319" s="17"/>
      <c r="E319" s="27"/>
      <c r="F319" s="8"/>
      <c r="G319" s="22"/>
      <c r="H319" s="20" t="str">
        <f aca="false">IF(N(E319)=0,"",$C$5-D319)</f>
        <v/>
      </c>
      <c r="I319" s="10" t="str">
        <f aca="false">IF(H319="","",INDEX(Inputs!$A$10:$A$16,MATCH(H319,Inputs!$B$10:$B$16,1)))</f>
        <v/>
      </c>
      <c r="J319" s="31" t="n">
        <f aca="false">IF(OR(N(E319)=0,F319="Yes"),0,E319)</f>
        <v>0</v>
      </c>
      <c r="K319" s="32" t="n">
        <f aca="false">IF(I319="",0,INDEX('Provision Matrix'!$E$6:$E$12,MATCH(I319,'Provision Matrix'!$A$6:$A$12,0)))</f>
        <v>0</v>
      </c>
      <c r="L319" s="31" t="n">
        <f aca="false">J319*K319</f>
        <v>0</v>
      </c>
      <c r="M319" s="31" t="n">
        <f aca="false">IF(F319="Yes",N(E319)*N(G319),0)</f>
        <v>0</v>
      </c>
      <c r="N319" s="31" t="n">
        <f aca="false">L319+M319</f>
        <v>0</v>
      </c>
    </row>
    <row r="320" customFormat="false" ht="15" hidden="false" customHeight="false" outlineLevel="0" collapsed="false">
      <c r="A320" s="8"/>
      <c r="B320" s="8"/>
      <c r="C320" s="17"/>
      <c r="D320" s="17"/>
      <c r="E320" s="27"/>
      <c r="F320" s="8"/>
      <c r="G320" s="22"/>
      <c r="H320" s="20" t="str">
        <f aca="false">IF(N(E320)=0,"",$C$5-D320)</f>
        <v/>
      </c>
      <c r="I320" s="10" t="str">
        <f aca="false">IF(H320="","",INDEX(Inputs!$A$10:$A$16,MATCH(H320,Inputs!$B$10:$B$16,1)))</f>
        <v/>
      </c>
      <c r="J320" s="31" t="n">
        <f aca="false">IF(OR(N(E320)=0,F320="Yes"),0,E320)</f>
        <v>0</v>
      </c>
      <c r="K320" s="32" t="n">
        <f aca="false">IF(I320="",0,INDEX('Provision Matrix'!$E$6:$E$12,MATCH(I320,'Provision Matrix'!$A$6:$A$12,0)))</f>
        <v>0</v>
      </c>
      <c r="L320" s="31" t="n">
        <f aca="false">J320*K320</f>
        <v>0</v>
      </c>
      <c r="M320" s="31" t="n">
        <f aca="false">IF(F320="Yes",N(E320)*N(G320),0)</f>
        <v>0</v>
      </c>
      <c r="N320" s="31" t="n">
        <f aca="false">L320+M320</f>
        <v>0</v>
      </c>
    </row>
    <row r="321" customFormat="false" ht="15" hidden="false" customHeight="false" outlineLevel="0" collapsed="false">
      <c r="A321" s="8"/>
      <c r="B321" s="8"/>
      <c r="C321" s="17"/>
      <c r="D321" s="17"/>
      <c r="E321" s="27"/>
      <c r="F321" s="8"/>
      <c r="G321" s="22"/>
      <c r="H321" s="20" t="str">
        <f aca="false">IF(N(E321)=0,"",$C$5-D321)</f>
        <v/>
      </c>
      <c r="I321" s="10" t="str">
        <f aca="false">IF(H321="","",INDEX(Inputs!$A$10:$A$16,MATCH(H321,Inputs!$B$10:$B$16,1)))</f>
        <v/>
      </c>
      <c r="J321" s="31" t="n">
        <f aca="false">IF(OR(N(E321)=0,F321="Yes"),0,E321)</f>
        <v>0</v>
      </c>
      <c r="K321" s="32" t="n">
        <f aca="false">IF(I321="",0,INDEX('Provision Matrix'!$E$6:$E$12,MATCH(I321,'Provision Matrix'!$A$6:$A$12,0)))</f>
        <v>0</v>
      </c>
      <c r="L321" s="31" t="n">
        <f aca="false">J321*K321</f>
        <v>0</v>
      </c>
      <c r="M321" s="31" t="n">
        <f aca="false">IF(F321="Yes",N(E321)*N(G321),0)</f>
        <v>0</v>
      </c>
      <c r="N321" s="31" t="n">
        <f aca="false">L321+M321</f>
        <v>0</v>
      </c>
    </row>
    <row r="322" customFormat="false" ht="15" hidden="false" customHeight="false" outlineLevel="0" collapsed="false">
      <c r="A322" s="8"/>
      <c r="B322" s="8"/>
      <c r="C322" s="17"/>
      <c r="D322" s="17"/>
      <c r="E322" s="27"/>
      <c r="F322" s="8"/>
      <c r="G322" s="22"/>
      <c r="H322" s="20" t="str">
        <f aca="false">IF(N(E322)=0,"",$C$5-D322)</f>
        <v/>
      </c>
      <c r="I322" s="10" t="str">
        <f aca="false">IF(H322="","",INDEX(Inputs!$A$10:$A$16,MATCH(H322,Inputs!$B$10:$B$16,1)))</f>
        <v/>
      </c>
      <c r="J322" s="31" t="n">
        <f aca="false">IF(OR(N(E322)=0,F322="Yes"),0,E322)</f>
        <v>0</v>
      </c>
      <c r="K322" s="32" t="n">
        <f aca="false">IF(I322="",0,INDEX('Provision Matrix'!$E$6:$E$12,MATCH(I322,'Provision Matrix'!$A$6:$A$12,0)))</f>
        <v>0</v>
      </c>
      <c r="L322" s="31" t="n">
        <f aca="false">J322*K322</f>
        <v>0</v>
      </c>
      <c r="M322" s="31" t="n">
        <f aca="false">IF(F322="Yes",N(E322)*N(G322),0)</f>
        <v>0</v>
      </c>
      <c r="N322" s="31" t="n">
        <f aca="false">L322+M322</f>
        <v>0</v>
      </c>
    </row>
    <row r="323" customFormat="false" ht="15" hidden="false" customHeight="false" outlineLevel="0" collapsed="false">
      <c r="A323" s="8"/>
      <c r="B323" s="8"/>
      <c r="C323" s="17"/>
      <c r="D323" s="17"/>
      <c r="E323" s="27"/>
      <c r="F323" s="8"/>
      <c r="G323" s="22"/>
      <c r="H323" s="20" t="str">
        <f aca="false">IF(N(E323)=0,"",$C$5-D323)</f>
        <v/>
      </c>
      <c r="I323" s="10" t="str">
        <f aca="false">IF(H323="","",INDEX(Inputs!$A$10:$A$16,MATCH(H323,Inputs!$B$10:$B$16,1)))</f>
        <v/>
      </c>
      <c r="J323" s="31" t="n">
        <f aca="false">IF(OR(N(E323)=0,F323="Yes"),0,E323)</f>
        <v>0</v>
      </c>
      <c r="K323" s="32" t="n">
        <f aca="false">IF(I323="",0,INDEX('Provision Matrix'!$E$6:$E$12,MATCH(I323,'Provision Matrix'!$A$6:$A$12,0)))</f>
        <v>0</v>
      </c>
      <c r="L323" s="31" t="n">
        <f aca="false">J323*K323</f>
        <v>0</v>
      </c>
      <c r="M323" s="31" t="n">
        <f aca="false">IF(F323="Yes",N(E323)*N(G323),0)</f>
        <v>0</v>
      </c>
      <c r="N323" s="31" t="n">
        <f aca="false">L323+M323</f>
        <v>0</v>
      </c>
    </row>
    <row r="324" customFormat="false" ht="15" hidden="false" customHeight="false" outlineLevel="0" collapsed="false">
      <c r="A324" s="8"/>
      <c r="B324" s="8"/>
      <c r="C324" s="17"/>
      <c r="D324" s="17"/>
      <c r="E324" s="27"/>
      <c r="F324" s="8"/>
      <c r="G324" s="22"/>
      <c r="H324" s="20" t="str">
        <f aca="false">IF(N(E324)=0,"",$C$5-D324)</f>
        <v/>
      </c>
      <c r="I324" s="10" t="str">
        <f aca="false">IF(H324="","",INDEX(Inputs!$A$10:$A$16,MATCH(H324,Inputs!$B$10:$B$16,1)))</f>
        <v/>
      </c>
      <c r="J324" s="31" t="n">
        <f aca="false">IF(OR(N(E324)=0,F324="Yes"),0,E324)</f>
        <v>0</v>
      </c>
      <c r="K324" s="32" t="n">
        <f aca="false">IF(I324="",0,INDEX('Provision Matrix'!$E$6:$E$12,MATCH(I324,'Provision Matrix'!$A$6:$A$12,0)))</f>
        <v>0</v>
      </c>
      <c r="L324" s="31" t="n">
        <f aca="false">J324*K324</f>
        <v>0</v>
      </c>
      <c r="M324" s="31" t="n">
        <f aca="false">IF(F324="Yes",N(E324)*N(G324),0)</f>
        <v>0</v>
      </c>
      <c r="N324" s="31" t="n">
        <f aca="false">L324+M324</f>
        <v>0</v>
      </c>
    </row>
    <row r="325" customFormat="false" ht="15" hidden="false" customHeight="false" outlineLevel="0" collapsed="false">
      <c r="A325" s="8"/>
      <c r="B325" s="8"/>
      <c r="C325" s="17"/>
      <c r="D325" s="17"/>
      <c r="E325" s="27"/>
      <c r="F325" s="8"/>
      <c r="G325" s="22"/>
      <c r="H325" s="20" t="str">
        <f aca="false">IF(N(E325)=0,"",$C$5-D325)</f>
        <v/>
      </c>
      <c r="I325" s="10" t="str">
        <f aca="false">IF(H325="","",INDEX(Inputs!$A$10:$A$16,MATCH(H325,Inputs!$B$10:$B$16,1)))</f>
        <v/>
      </c>
      <c r="J325" s="31" t="n">
        <f aca="false">IF(OR(N(E325)=0,F325="Yes"),0,E325)</f>
        <v>0</v>
      </c>
      <c r="K325" s="32" t="n">
        <f aca="false">IF(I325="",0,INDEX('Provision Matrix'!$E$6:$E$12,MATCH(I325,'Provision Matrix'!$A$6:$A$12,0)))</f>
        <v>0</v>
      </c>
      <c r="L325" s="31" t="n">
        <f aca="false">J325*K325</f>
        <v>0</v>
      </c>
      <c r="M325" s="31" t="n">
        <f aca="false">IF(F325="Yes",N(E325)*N(G325),0)</f>
        <v>0</v>
      </c>
      <c r="N325" s="31" t="n">
        <f aca="false">L325+M325</f>
        <v>0</v>
      </c>
    </row>
    <row r="326" customFormat="false" ht="15" hidden="false" customHeight="false" outlineLevel="0" collapsed="false">
      <c r="A326" s="8"/>
      <c r="B326" s="8"/>
      <c r="C326" s="17"/>
      <c r="D326" s="17"/>
      <c r="E326" s="27"/>
      <c r="F326" s="8"/>
      <c r="G326" s="22"/>
      <c r="H326" s="20" t="str">
        <f aca="false">IF(N(E326)=0,"",$C$5-D326)</f>
        <v/>
      </c>
      <c r="I326" s="10" t="str">
        <f aca="false">IF(H326="","",INDEX(Inputs!$A$10:$A$16,MATCH(H326,Inputs!$B$10:$B$16,1)))</f>
        <v/>
      </c>
      <c r="J326" s="31" t="n">
        <f aca="false">IF(OR(N(E326)=0,F326="Yes"),0,E326)</f>
        <v>0</v>
      </c>
      <c r="K326" s="32" t="n">
        <f aca="false">IF(I326="",0,INDEX('Provision Matrix'!$E$6:$E$12,MATCH(I326,'Provision Matrix'!$A$6:$A$12,0)))</f>
        <v>0</v>
      </c>
      <c r="L326" s="31" t="n">
        <f aca="false">J326*K326</f>
        <v>0</v>
      </c>
      <c r="M326" s="31" t="n">
        <f aca="false">IF(F326="Yes",N(E326)*N(G326),0)</f>
        <v>0</v>
      </c>
      <c r="N326" s="31" t="n">
        <f aca="false">L326+M326</f>
        <v>0</v>
      </c>
    </row>
    <row r="327" customFormat="false" ht="15" hidden="false" customHeight="false" outlineLevel="0" collapsed="false">
      <c r="A327" s="8"/>
      <c r="B327" s="8"/>
      <c r="C327" s="17"/>
      <c r="D327" s="17"/>
      <c r="E327" s="27"/>
      <c r="F327" s="8"/>
      <c r="G327" s="22"/>
      <c r="H327" s="20" t="str">
        <f aca="false">IF(N(E327)=0,"",$C$5-D327)</f>
        <v/>
      </c>
      <c r="I327" s="10" t="str">
        <f aca="false">IF(H327="","",INDEX(Inputs!$A$10:$A$16,MATCH(H327,Inputs!$B$10:$B$16,1)))</f>
        <v/>
      </c>
      <c r="J327" s="31" t="n">
        <f aca="false">IF(OR(N(E327)=0,F327="Yes"),0,E327)</f>
        <v>0</v>
      </c>
      <c r="K327" s="32" t="n">
        <f aca="false">IF(I327="",0,INDEX('Provision Matrix'!$E$6:$E$12,MATCH(I327,'Provision Matrix'!$A$6:$A$12,0)))</f>
        <v>0</v>
      </c>
      <c r="L327" s="31" t="n">
        <f aca="false">J327*K327</f>
        <v>0</v>
      </c>
      <c r="M327" s="31" t="n">
        <f aca="false">IF(F327="Yes",N(E327)*N(G327),0)</f>
        <v>0</v>
      </c>
      <c r="N327" s="31" t="n">
        <f aca="false">L327+M327</f>
        <v>0</v>
      </c>
    </row>
    <row r="328" customFormat="false" ht="15" hidden="false" customHeight="false" outlineLevel="0" collapsed="false">
      <c r="A328" s="8"/>
      <c r="B328" s="8"/>
      <c r="C328" s="17"/>
      <c r="D328" s="17"/>
      <c r="E328" s="27"/>
      <c r="F328" s="8"/>
      <c r="G328" s="22"/>
      <c r="H328" s="20" t="str">
        <f aca="false">IF(N(E328)=0,"",$C$5-D328)</f>
        <v/>
      </c>
      <c r="I328" s="10" t="str">
        <f aca="false">IF(H328="","",INDEX(Inputs!$A$10:$A$16,MATCH(H328,Inputs!$B$10:$B$16,1)))</f>
        <v/>
      </c>
      <c r="J328" s="31" t="n">
        <f aca="false">IF(OR(N(E328)=0,F328="Yes"),0,E328)</f>
        <v>0</v>
      </c>
      <c r="K328" s="32" t="n">
        <f aca="false">IF(I328="",0,INDEX('Provision Matrix'!$E$6:$E$12,MATCH(I328,'Provision Matrix'!$A$6:$A$12,0)))</f>
        <v>0</v>
      </c>
      <c r="L328" s="31" t="n">
        <f aca="false">J328*K328</f>
        <v>0</v>
      </c>
      <c r="M328" s="31" t="n">
        <f aca="false">IF(F328="Yes",N(E328)*N(G328),0)</f>
        <v>0</v>
      </c>
      <c r="N328" s="31" t="n">
        <f aca="false">L328+M328</f>
        <v>0</v>
      </c>
    </row>
    <row r="329" customFormat="false" ht="15" hidden="false" customHeight="false" outlineLevel="0" collapsed="false">
      <c r="A329" s="8"/>
      <c r="B329" s="8"/>
      <c r="C329" s="17"/>
      <c r="D329" s="17"/>
      <c r="E329" s="27"/>
      <c r="F329" s="8"/>
      <c r="G329" s="22"/>
      <c r="H329" s="20" t="str">
        <f aca="false">IF(N(E329)=0,"",$C$5-D329)</f>
        <v/>
      </c>
      <c r="I329" s="10" t="str">
        <f aca="false">IF(H329="","",INDEX(Inputs!$A$10:$A$16,MATCH(H329,Inputs!$B$10:$B$16,1)))</f>
        <v/>
      </c>
      <c r="J329" s="31" t="n">
        <f aca="false">IF(OR(N(E329)=0,F329="Yes"),0,E329)</f>
        <v>0</v>
      </c>
      <c r="K329" s="32" t="n">
        <f aca="false">IF(I329="",0,INDEX('Provision Matrix'!$E$6:$E$12,MATCH(I329,'Provision Matrix'!$A$6:$A$12,0)))</f>
        <v>0</v>
      </c>
      <c r="L329" s="31" t="n">
        <f aca="false">J329*K329</f>
        <v>0</v>
      </c>
      <c r="M329" s="31" t="n">
        <f aca="false">IF(F329="Yes",N(E329)*N(G329),0)</f>
        <v>0</v>
      </c>
      <c r="N329" s="31" t="n">
        <f aca="false">L329+M329</f>
        <v>0</v>
      </c>
    </row>
    <row r="330" customFormat="false" ht="15" hidden="false" customHeight="false" outlineLevel="0" collapsed="false">
      <c r="A330" s="8"/>
      <c r="B330" s="8"/>
      <c r="C330" s="17"/>
      <c r="D330" s="17"/>
      <c r="E330" s="27"/>
      <c r="F330" s="8"/>
      <c r="G330" s="22"/>
      <c r="H330" s="20" t="str">
        <f aca="false">IF(N(E330)=0,"",$C$5-D330)</f>
        <v/>
      </c>
      <c r="I330" s="10" t="str">
        <f aca="false">IF(H330="","",INDEX(Inputs!$A$10:$A$16,MATCH(H330,Inputs!$B$10:$B$16,1)))</f>
        <v/>
      </c>
      <c r="J330" s="31" t="n">
        <f aca="false">IF(OR(N(E330)=0,F330="Yes"),0,E330)</f>
        <v>0</v>
      </c>
      <c r="K330" s="32" t="n">
        <f aca="false">IF(I330="",0,INDEX('Provision Matrix'!$E$6:$E$12,MATCH(I330,'Provision Matrix'!$A$6:$A$12,0)))</f>
        <v>0</v>
      </c>
      <c r="L330" s="31" t="n">
        <f aca="false">J330*K330</f>
        <v>0</v>
      </c>
      <c r="M330" s="31" t="n">
        <f aca="false">IF(F330="Yes",N(E330)*N(G330),0)</f>
        <v>0</v>
      </c>
      <c r="N330" s="31" t="n">
        <f aca="false">L330+M330</f>
        <v>0</v>
      </c>
    </row>
    <row r="331" customFormat="false" ht="15" hidden="false" customHeight="false" outlineLevel="0" collapsed="false">
      <c r="A331" s="8"/>
      <c r="B331" s="8"/>
      <c r="C331" s="17"/>
      <c r="D331" s="17"/>
      <c r="E331" s="27"/>
      <c r="F331" s="8"/>
      <c r="G331" s="22"/>
      <c r="H331" s="20" t="str">
        <f aca="false">IF(N(E331)=0,"",$C$5-D331)</f>
        <v/>
      </c>
      <c r="I331" s="10" t="str">
        <f aca="false">IF(H331="","",INDEX(Inputs!$A$10:$A$16,MATCH(H331,Inputs!$B$10:$B$16,1)))</f>
        <v/>
      </c>
      <c r="J331" s="31" t="n">
        <f aca="false">IF(OR(N(E331)=0,F331="Yes"),0,E331)</f>
        <v>0</v>
      </c>
      <c r="K331" s="32" t="n">
        <f aca="false">IF(I331="",0,INDEX('Provision Matrix'!$E$6:$E$12,MATCH(I331,'Provision Matrix'!$A$6:$A$12,0)))</f>
        <v>0</v>
      </c>
      <c r="L331" s="31" t="n">
        <f aca="false">J331*K331</f>
        <v>0</v>
      </c>
      <c r="M331" s="31" t="n">
        <f aca="false">IF(F331="Yes",N(E331)*N(G331),0)</f>
        <v>0</v>
      </c>
      <c r="N331" s="31" t="n">
        <f aca="false">L331+M331</f>
        <v>0</v>
      </c>
    </row>
    <row r="332" customFormat="false" ht="15" hidden="false" customHeight="false" outlineLevel="0" collapsed="false">
      <c r="A332" s="8"/>
      <c r="B332" s="8"/>
      <c r="C332" s="17"/>
      <c r="D332" s="17"/>
      <c r="E332" s="27"/>
      <c r="F332" s="8"/>
      <c r="G332" s="22"/>
      <c r="H332" s="20" t="str">
        <f aca="false">IF(N(E332)=0,"",$C$5-D332)</f>
        <v/>
      </c>
      <c r="I332" s="10" t="str">
        <f aca="false">IF(H332="","",INDEX(Inputs!$A$10:$A$16,MATCH(H332,Inputs!$B$10:$B$16,1)))</f>
        <v/>
      </c>
      <c r="J332" s="31" t="n">
        <f aca="false">IF(OR(N(E332)=0,F332="Yes"),0,E332)</f>
        <v>0</v>
      </c>
      <c r="K332" s="32" t="n">
        <f aca="false">IF(I332="",0,INDEX('Provision Matrix'!$E$6:$E$12,MATCH(I332,'Provision Matrix'!$A$6:$A$12,0)))</f>
        <v>0</v>
      </c>
      <c r="L332" s="31" t="n">
        <f aca="false">J332*K332</f>
        <v>0</v>
      </c>
      <c r="M332" s="31" t="n">
        <f aca="false">IF(F332="Yes",N(E332)*N(G332),0)</f>
        <v>0</v>
      </c>
      <c r="N332" s="31" t="n">
        <f aca="false">L332+M332</f>
        <v>0</v>
      </c>
    </row>
    <row r="333" customFormat="false" ht="15" hidden="false" customHeight="false" outlineLevel="0" collapsed="false">
      <c r="A333" s="8"/>
      <c r="B333" s="8"/>
      <c r="C333" s="17"/>
      <c r="D333" s="17"/>
      <c r="E333" s="27"/>
      <c r="F333" s="8"/>
      <c r="G333" s="22"/>
      <c r="H333" s="20" t="str">
        <f aca="false">IF(N(E333)=0,"",$C$5-D333)</f>
        <v/>
      </c>
      <c r="I333" s="10" t="str">
        <f aca="false">IF(H333="","",INDEX(Inputs!$A$10:$A$16,MATCH(H333,Inputs!$B$10:$B$16,1)))</f>
        <v/>
      </c>
      <c r="J333" s="31" t="n">
        <f aca="false">IF(OR(N(E333)=0,F333="Yes"),0,E333)</f>
        <v>0</v>
      </c>
      <c r="K333" s="32" t="n">
        <f aca="false">IF(I333="",0,INDEX('Provision Matrix'!$E$6:$E$12,MATCH(I333,'Provision Matrix'!$A$6:$A$12,0)))</f>
        <v>0</v>
      </c>
      <c r="L333" s="31" t="n">
        <f aca="false">J333*K333</f>
        <v>0</v>
      </c>
      <c r="M333" s="31" t="n">
        <f aca="false">IF(F333="Yes",N(E333)*N(G333),0)</f>
        <v>0</v>
      </c>
      <c r="N333" s="31" t="n">
        <f aca="false">L333+M333</f>
        <v>0</v>
      </c>
    </row>
    <row r="334" customFormat="false" ht="15" hidden="false" customHeight="false" outlineLevel="0" collapsed="false">
      <c r="A334" s="8"/>
      <c r="B334" s="8"/>
      <c r="C334" s="17"/>
      <c r="D334" s="17"/>
      <c r="E334" s="27"/>
      <c r="F334" s="8"/>
      <c r="G334" s="22"/>
      <c r="H334" s="20" t="str">
        <f aca="false">IF(N(E334)=0,"",$C$5-D334)</f>
        <v/>
      </c>
      <c r="I334" s="10" t="str">
        <f aca="false">IF(H334="","",INDEX(Inputs!$A$10:$A$16,MATCH(H334,Inputs!$B$10:$B$16,1)))</f>
        <v/>
      </c>
      <c r="J334" s="31" t="n">
        <f aca="false">IF(OR(N(E334)=0,F334="Yes"),0,E334)</f>
        <v>0</v>
      </c>
      <c r="K334" s="32" t="n">
        <f aca="false">IF(I334="",0,INDEX('Provision Matrix'!$E$6:$E$12,MATCH(I334,'Provision Matrix'!$A$6:$A$12,0)))</f>
        <v>0</v>
      </c>
      <c r="L334" s="31" t="n">
        <f aca="false">J334*K334</f>
        <v>0</v>
      </c>
      <c r="M334" s="31" t="n">
        <f aca="false">IF(F334="Yes",N(E334)*N(G334),0)</f>
        <v>0</v>
      </c>
      <c r="N334" s="31" t="n">
        <f aca="false">L334+M334</f>
        <v>0</v>
      </c>
    </row>
    <row r="335" customFormat="false" ht="15" hidden="false" customHeight="false" outlineLevel="0" collapsed="false">
      <c r="A335" s="8"/>
      <c r="B335" s="8"/>
      <c r="C335" s="17"/>
      <c r="D335" s="17"/>
      <c r="E335" s="27"/>
      <c r="F335" s="8"/>
      <c r="G335" s="22"/>
      <c r="H335" s="20" t="str">
        <f aca="false">IF(N(E335)=0,"",$C$5-D335)</f>
        <v/>
      </c>
      <c r="I335" s="10" t="str">
        <f aca="false">IF(H335="","",INDEX(Inputs!$A$10:$A$16,MATCH(H335,Inputs!$B$10:$B$16,1)))</f>
        <v/>
      </c>
      <c r="J335" s="31" t="n">
        <f aca="false">IF(OR(N(E335)=0,F335="Yes"),0,E335)</f>
        <v>0</v>
      </c>
      <c r="K335" s="32" t="n">
        <f aca="false">IF(I335="",0,INDEX('Provision Matrix'!$E$6:$E$12,MATCH(I335,'Provision Matrix'!$A$6:$A$12,0)))</f>
        <v>0</v>
      </c>
      <c r="L335" s="31" t="n">
        <f aca="false">J335*K335</f>
        <v>0</v>
      </c>
      <c r="M335" s="31" t="n">
        <f aca="false">IF(F335="Yes",N(E335)*N(G335),0)</f>
        <v>0</v>
      </c>
      <c r="N335" s="31" t="n">
        <f aca="false">L335+M335</f>
        <v>0</v>
      </c>
    </row>
    <row r="336" customFormat="false" ht="15" hidden="false" customHeight="false" outlineLevel="0" collapsed="false">
      <c r="A336" s="8"/>
      <c r="B336" s="8"/>
      <c r="C336" s="17"/>
      <c r="D336" s="17"/>
      <c r="E336" s="27"/>
      <c r="F336" s="8"/>
      <c r="G336" s="22"/>
      <c r="H336" s="20" t="str">
        <f aca="false">IF(N(E336)=0,"",$C$5-D336)</f>
        <v/>
      </c>
      <c r="I336" s="10" t="str">
        <f aca="false">IF(H336="","",INDEX(Inputs!$A$10:$A$16,MATCH(H336,Inputs!$B$10:$B$16,1)))</f>
        <v/>
      </c>
      <c r="J336" s="31" t="n">
        <f aca="false">IF(OR(N(E336)=0,F336="Yes"),0,E336)</f>
        <v>0</v>
      </c>
      <c r="K336" s="32" t="n">
        <f aca="false">IF(I336="",0,INDEX('Provision Matrix'!$E$6:$E$12,MATCH(I336,'Provision Matrix'!$A$6:$A$12,0)))</f>
        <v>0</v>
      </c>
      <c r="L336" s="31" t="n">
        <f aca="false">J336*K336</f>
        <v>0</v>
      </c>
      <c r="M336" s="31" t="n">
        <f aca="false">IF(F336="Yes",N(E336)*N(G336),0)</f>
        <v>0</v>
      </c>
      <c r="N336" s="31" t="n">
        <f aca="false">L336+M336</f>
        <v>0</v>
      </c>
    </row>
    <row r="337" customFormat="false" ht="15" hidden="false" customHeight="false" outlineLevel="0" collapsed="false">
      <c r="A337" s="8"/>
      <c r="B337" s="8"/>
      <c r="C337" s="17"/>
      <c r="D337" s="17"/>
      <c r="E337" s="27"/>
      <c r="F337" s="8"/>
      <c r="G337" s="22"/>
      <c r="H337" s="20" t="str">
        <f aca="false">IF(N(E337)=0,"",$C$5-D337)</f>
        <v/>
      </c>
      <c r="I337" s="10" t="str">
        <f aca="false">IF(H337="","",INDEX(Inputs!$A$10:$A$16,MATCH(H337,Inputs!$B$10:$B$16,1)))</f>
        <v/>
      </c>
      <c r="J337" s="31" t="n">
        <f aca="false">IF(OR(N(E337)=0,F337="Yes"),0,E337)</f>
        <v>0</v>
      </c>
      <c r="K337" s="32" t="n">
        <f aca="false">IF(I337="",0,INDEX('Provision Matrix'!$E$6:$E$12,MATCH(I337,'Provision Matrix'!$A$6:$A$12,0)))</f>
        <v>0</v>
      </c>
      <c r="L337" s="31" t="n">
        <f aca="false">J337*K337</f>
        <v>0</v>
      </c>
      <c r="M337" s="31" t="n">
        <f aca="false">IF(F337="Yes",N(E337)*N(G337),0)</f>
        <v>0</v>
      </c>
      <c r="N337" s="31" t="n">
        <f aca="false">L337+M337</f>
        <v>0</v>
      </c>
    </row>
    <row r="338" customFormat="false" ht="15" hidden="false" customHeight="false" outlineLevel="0" collapsed="false">
      <c r="A338" s="8"/>
      <c r="B338" s="8"/>
      <c r="C338" s="17"/>
      <c r="D338" s="17"/>
      <c r="E338" s="27"/>
      <c r="F338" s="8"/>
      <c r="G338" s="22"/>
      <c r="H338" s="20" t="str">
        <f aca="false">IF(N(E338)=0,"",$C$5-D338)</f>
        <v/>
      </c>
      <c r="I338" s="10" t="str">
        <f aca="false">IF(H338="","",INDEX(Inputs!$A$10:$A$16,MATCH(H338,Inputs!$B$10:$B$16,1)))</f>
        <v/>
      </c>
      <c r="J338" s="31" t="n">
        <f aca="false">IF(OR(N(E338)=0,F338="Yes"),0,E338)</f>
        <v>0</v>
      </c>
      <c r="K338" s="32" t="n">
        <f aca="false">IF(I338="",0,INDEX('Provision Matrix'!$E$6:$E$12,MATCH(I338,'Provision Matrix'!$A$6:$A$12,0)))</f>
        <v>0</v>
      </c>
      <c r="L338" s="31" t="n">
        <f aca="false">J338*K338</f>
        <v>0</v>
      </c>
      <c r="M338" s="31" t="n">
        <f aca="false">IF(F338="Yes",N(E338)*N(G338),0)</f>
        <v>0</v>
      </c>
      <c r="N338" s="31" t="n">
        <f aca="false">L338+M338</f>
        <v>0</v>
      </c>
    </row>
    <row r="339" customFormat="false" ht="15" hidden="false" customHeight="false" outlineLevel="0" collapsed="false">
      <c r="A339" s="8"/>
      <c r="B339" s="8"/>
      <c r="C339" s="17"/>
      <c r="D339" s="17"/>
      <c r="E339" s="27"/>
      <c r="F339" s="8"/>
      <c r="G339" s="22"/>
      <c r="H339" s="20" t="str">
        <f aca="false">IF(N(E339)=0,"",$C$5-D339)</f>
        <v/>
      </c>
      <c r="I339" s="10" t="str">
        <f aca="false">IF(H339="","",INDEX(Inputs!$A$10:$A$16,MATCH(H339,Inputs!$B$10:$B$16,1)))</f>
        <v/>
      </c>
      <c r="J339" s="31" t="n">
        <f aca="false">IF(OR(N(E339)=0,F339="Yes"),0,E339)</f>
        <v>0</v>
      </c>
      <c r="K339" s="32" t="n">
        <f aca="false">IF(I339="",0,INDEX('Provision Matrix'!$E$6:$E$12,MATCH(I339,'Provision Matrix'!$A$6:$A$12,0)))</f>
        <v>0</v>
      </c>
      <c r="L339" s="31" t="n">
        <f aca="false">J339*K339</f>
        <v>0</v>
      </c>
      <c r="M339" s="31" t="n">
        <f aca="false">IF(F339="Yes",N(E339)*N(G339),0)</f>
        <v>0</v>
      </c>
      <c r="N339" s="31" t="n">
        <f aca="false">L339+M339</f>
        <v>0</v>
      </c>
    </row>
    <row r="340" customFormat="false" ht="15" hidden="false" customHeight="false" outlineLevel="0" collapsed="false">
      <c r="A340" s="8"/>
      <c r="B340" s="8"/>
      <c r="C340" s="17"/>
      <c r="D340" s="17"/>
      <c r="E340" s="27"/>
      <c r="F340" s="8"/>
      <c r="G340" s="22"/>
      <c r="H340" s="20" t="str">
        <f aca="false">IF(N(E340)=0,"",$C$5-D340)</f>
        <v/>
      </c>
      <c r="I340" s="10" t="str">
        <f aca="false">IF(H340="","",INDEX(Inputs!$A$10:$A$16,MATCH(H340,Inputs!$B$10:$B$16,1)))</f>
        <v/>
      </c>
      <c r="J340" s="31" t="n">
        <f aca="false">IF(OR(N(E340)=0,F340="Yes"),0,E340)</f>
        <v>0</v>
      </c>
      <c r="K340" s="32" t="n">
        <f aca="false">IF(I340="",0,INDEX('Provision Matrix'!$E$6:$E$12,MATCH(I340,'Provision Matrix'!$A$6:$A$12,0)))</f>
        <v>0</v>
      </c>
      <c r="L340" s="31" t="n">
        <f aca="false">J340*K340</f>
        <v>0</v>
      </c>
      <c r="M340" s="31" t="n">
        <f aca="false">IF(F340="Yes",N(E340)*N(G340),0)</f>
        <v>0</v>
      </c>
      <c r="N340" s="31" t="n">
        <f aca="false">L340+M340</f>
        <v>0</v>
      </c>
    </row>
    <row r="341" customFormat="false" ht="15" hidden="false" customHeight="false" outlineLevel="0" collapsed="false">
      <c r="A341" s="8"/>
      <c r="B341" s="8"/>
      <c r="C341" s="17"/>
      <c r="D341" s="17"/>
      <c r="E341" s="27"/>
      <c r="F341" s="8"/>
      <c r="G341" s="22"/>
      <c r="H341" s="20" t="str">
        <f aca="false">IF(N(E341)=0,"",$C$5-D341)</f>
        <v/>
      </c>
      <c r="I341" s="10" t="str">
        <f aca="false">IF(H341="","",INDEX(Inputs!$A$10:$A$16,MATCH(H341,Inputs!$B$10:$B$16,1)))</f>
        <v/>
      </c>
      <c r="J341" s="31" t="n">
        <f aca="false">IF(OR(N(E341)=0,F341="Yes"),0,E341)</f>
        <v>0</v>
      </c>
      <c r="K341" s="32" t="n">
        <f aca="false">IF(I341="",0,INDEX('Provision Matrix'!$E$6:$E$12,MATCH(I341,'Provision Matrix'!$A$6:$A$12,0)))</f>
        <v>0</v>
      </c>
      <c r="L341" s="31" t="n">
        <f aca="false">J341*K341</f>
        <v>0</v>
      </c>
      <c r="M341" s="31" t="n">
        <f aca="false">IF(F341="Yes",N(E341)*N(G341),0)</f>
        <v>0</v>
      </c>
      <c r="N341" s="31" t="n">
        <f aca="false">L341+M341</f>
        <v>0</v>
      </c>
    </row>
    <row r="342" customFormat="false" ht="15" hidden="false" customHeight="false" outlineLevel="0" collapsed="false">
      <c r="A342" s="8"/>
      <c r="B342" s="8"/>
      <c r="C342" s="17"/>
      <c r="D342" s="17"/>
      <c r="E342" s="27"/>
      <c r="F342" s="8"/>
      <c r="G342" s="22"/>
      <c r="H342" s="20" t="str">
        <f aca="false">IF(N(E342)=0,"",$C$5-D342)</f>
        <v/>
      </c>
      <c r="I342" s="10" t="str">
        <f aca="false">IF(H342="","",INDEX(Inputs!$A$10:$A$16,MATCH(H342,Inputs!$B$10:$B$16,1)))</f>
        <v/>
      </c>
      <c r="J342" s="31" t="n">
        <f aca="false">IF(OR(N(E342)=0,F342="Yes"),0,E342)</f>
        <v>0</v>
      </c>
      <c r="K342" s="32" t="n">
        <f aca="false">IF(I342="",0,INDEX('Provision Matrix'!$E$6:$E$12,MATCH(I342,'Provision Matrix'!$A$6:$A$12,0)))</f>
        <v>0</v>
      </c>
      <c r="L342" s="31" t="n">
        <f aca="false">J342*K342</f>
        <v>0</v>
      </c>
      <c r="M342" s="31" t="n">
        <f aca="false">IF(F342="Yes",N(E342)*N(G342),0)</f>
        <v>0</v>
      </c>
      <c r="N342" s="31" t="n">
        <f aca="false">L342+M342</f>
        <v>0</v>
      </c>
    </row>
    <row r="343" customFormat="false" ht="15" hidden="false" customHeight="false" outlineLevel="0" collapsed="false">
      <c r="A343" s="8"/>
      <c r="B343" s="8"/>
      <c r="C343" s="17"/>
      <c r="D343" s="17"/>
      <c r="E343" s="27"/>
      <c r="F343" s="8"/>
      <c r="G343" s="22"/>
      <c r="H343" s="20" t="str">
        <f aca="false">IF(N(E343)=0,"",$C$5-D343)</f>
        <v/>
      </c>
      <c r="I343" s="10" t="str">
        <f aca="false">IF(H343="","",INDEX(Inputs!$A$10:$A$16,MATCH(H343,Inputs!$B$10:$B$16,1)))</f>
        <v/>
      </c>
      <c r="J343" s="31" t="n">
        <f aca="false">IF(OR(N(E343)=0,F343="Yes"),0,E343)</f>
        <v>0</v>
      </c>
      <c r="K343" s="32" t="n">
        <f aca="false">IF(I343="",0,INDEX('Provision Matrix'!$E$6:$E$12,MATCH(I343,'Provision Matrix'!$A$6:$A$12,0)))</f>
        <v>0</v>
      </c>
      <c r="L343" s="31" t="n">
        <f aca="false">J343*K343</f>
        <v>0</v>
      </c>
      <c r="M343" s="31" t="n">
        <f aca="false">IF(F343="Yes",N(E343)*N(G343),0)</f>
        <v>0</v>
      </c>
      <c r="N343" s="31" t="n">
        <f aca="false">L343+M343</f>
        <v>0</v>
      </c>
    </row>
    <row r="344" customFormat="false" ht="15" hidden="false" customHeight="false" outlineLevel="0" collapsed="false">
      <c r="A344" s="8"/>
      <c r="B344" s="8"/>
      <c r="C344" s="17"/>
      <c r="D344" s="17"/>
      <c r="E344" s="27"/>
      <c r="F344" s="8"/>
      <c r="G344" s="22"/>
      <c r="H344" s="20" t="str">
        <f aca="false">IF(N(E344)=0,"",$C$5-D344)</f>
        <v/>
      </c>
      <c r="I344" s="10" t="str">
        <f aca="false">IF(H344="","",INDEX(Inputs!$A$10:$A$16,MATCH(H344,Inputs!$B$10:$B$16,1)))</f>
        <v/>
      </c>
      <c r="J344" s="31" t="n">
        <f aca="false">IF(OR(N(E344)=0,F344="Yes"),0,E344)</f>
        <v>0</v>
      </c>
      <c r="K344" s="32" t="n">
        <f aca="false">IF(I344="",0,INDEX('Provision Matrix'!$E$6:$E$12,MATCH(I344,'Provision Matrix'!$A$6:$A$12,0)))</f>
        <v>0</v>
      </c>
      <c r="L344" s="31" t="n">
        <f aca="false">J344*K344</f>
        <v>0</v>
      </c>
      <c r="M344" s="31" t="n">
        <f aca="false">IF(F344="Yes",N(E344)*N(G344),0)</f>
        <v>0</v>
      </c>
      <c r="N344" s="31" t="n">
        <f aca="false">L344+M344</f>
        <v>0</v>
      </c>
    </row>
    <row r="345" customFormat="false" ht="15" hidden="false" customHeight="false" outlineLevel="0" collapsed="false">
      <c r="A345" s="8"/>
      <c r="B345" s="8"/>
      <c r="C345" s="17"/>
      <c r="D345" s="17"/>
      <c r="E345" s="27"/>
      <c r="F345" s="8"/>
      <c r="G345" s="22"/>
      <c r="H345" s="20" t="str">
        <f aca="false">IF(N(E345)=0,"",$C$5-D345)</f>
        <v/>
      </c>
      <c r="I345" s="10" t="str">
        <f aca="false">IF(H345="","",INDEX(Inputs!$A$10:$A$16,MATCH(H345,Inputs!$B$10:$B$16,1)))</f>
        <v/>
      </c>
      <c r="J345" s="31" t="n">
        <f aca="false">IF(OR(N(E345)=0,F345="Yes"),0,E345)</f>
        <v>0</v>
      </c>
      <c r="K345" s="32" t="n">
        <f aca="false">IF(I345="",0,INDEX('Provision Matrix'!$E$6:$E$12,MATCH(I345,'Provision Matrix'!$A$6:$A$12,0)))</f>
        <v>0</v>
      </c>
      <c r="L345" s="31" t="n">
        <f aca="false">J345*K345</f>
        <v>0</v>
      </c>
      <c r="M345" s="31" t="n">
        <f aca="false">IF(F345="Yes",N(E345)*N(G345),0)</f>
        <v>0</v>
      </c>
      <c r="N345" s="31" t="n">
        <f aca="false">L345+M345</f>
        <v>0</v>
      </c>
    </row>
    <row r="346" customFormat="false" ht="15" hidden="false" customHeight="false" outlineLevel="0" collapsed="false">
      <c r="A346" s="8"/>
      <c r="B346" s="8"/>
      <c r="C346" s="17"/>
      <c r="D346" s="17"/>
      <c r="E346" s="27"/>
      <c r="F346" s="8"/>
      <c r="G346" s="22"/>
      <c r="H346" s="20" t="str">
        <f aca="false">IF(N(E346)=0,"",$C$5-D346)</f>
        <v/>
      </c>
      <c r="I346" s="10" t="str">
        <f aca="false">IF(H346="","",INDEX(Inputs!$A$10:$A$16,MATCH(H346,Inputs!$B$10:$B$16,1)))</f>
        <v/>
      </c>
      <c r="J346" s="31" t="n">
        <f aca="false">IF(OR(N(E346)=0,F346="Yes"),0,E346)</f>
        <v>0</v>
      </c>
      <c r="K346" s="32" t="n">
        <f aca="false">IF(I346="",0,INDEX('Provision Matrix'!$E$6:$E$12,MATCH(I346,'Provision Matrix'!$A$6:$A$12,0)))</f>
        <v>0</v>
      </c>
      <c r="L346" s="31" t="n">
        <f aca="false">J346*K346</f>
        <v>0</v>
      </c>
      <c r="M346" s="31" t="n">
        <f aca="false">IF(F346="Yes",N(E346)*N(G346),0)</f>
        <v>0</v>
      </c>
      <c r="N346" s="31" t="n">
        <f aca="false">L346+M346</f>
        <v>0</v>
      </c>
    </row>
    <row r="347" customFormat="false" ht="15" hidden="false" customHeight="false" outlineLevel="0" collapsed="false">
      <c r="A347" s="8"/>
      <c r="B347" s="8"/>
      <c r="C347" s="17"/>
      <c r="D347" s="17"/>
      <c r="E347" s="27"/>
      <c r="F347" s="8"/>
      <c r="G347" s="22"/>
      <c r="H347" s="20" t="str">
        <f aca="false">IF(N(E347)=0,"",$C$5-D347)</f>
        <v/>
      </c>
      <c r="I347" s="10" t="str">
        <f aca="false">IF(H347="","",INDEX(Inputs!$A$10:$A$16,MATCH(H347,Inputs!$B$10:$B$16,1)))</f>
        <v/>
      </c>
      <c r="J347" s="31" t="n">
        <f aca="false">IF(OR(N(E347)=0,F347="Yes"),0,E347)</f>
        <v>0</v>
      </c>
      <c r="K347" s="32" t="n">
        <f aca="false">IF(I347="",0,INDEX('Provision Matrix'!$E$6:$E$12,MATCH(I347,'Provision Matrix'!$A$6:$A$12,0)))</f>
        <v>0</v>
      </c>
      <c r="L347" s="31" t="n">
        <f aca="false">J347*K347</f>
        <v>0</v>
      </c>
      <c r="M347" s="31" t="n">
        <f aca="false">IF(F347="Yes",N(E347)*N(G347),0)</f>
        <v>0</v>
      </c>
      <c r="N347" s="31" t="n">
        <f aca="false">L347+M347</f>
        <v>0</v>
      </c>
    </row>
    <row r="348" customFormat="false" ht="15" hidden="false" customHeight="false" outlineLevel="0" collapsed="false">
      <c r="A348" s="8"/>
      <c r="B348" s="8"/>
      <c r="C348" s="17"/>
      <c r="D348" s="17"/>
      <c r="E348" s="27"/>
      <c r="F348" s="8"/>
      <c r="G348" s="22"/>
      <c r="H348" s="20" t="str">
        <f aca="false">IF(N(E348)=0,"",$C$5-D348)</f>
        <v/>
      </c>
      <c r="I348" s="10" t="str">
        <f aca="false">IF(H348="","",INDEX(Inputs!$A$10:$A$16,MATCH(H348,Inputs!$B$10:$B$16,1)))</f>
        <v/>
      </c>
      <c r="J348" s="31" t="n">
        <f aca="false">IF(OR(N(E348)=0,F348="Yes"),0,E348)</f>
        <v>0</v>
      </c>
      <c r="K348" s="32" t="n">
        <f aca="false">IF(I348="",0,INDEX('Provision Matrix'!$E$6:$E$12,MATCH(I348,'Provision Matrix'!$A$6:$A$12,0)))</f>
        <v>0</v>
      </c>
      <c r="L348" s="31" t="n">
        <f aca="false">J348*K348</f>
        <v>0</v>
      </c>
      <c r="M348" s="31" t="n">
        <f aca="false">IF(F348="Yes",N(E348)*N(G348),0)</f>
        <v>0</v>
      </c>
      <c r="N348" s="31" t="n">
        <f aca="false">L348+M348</f>
        <v>0</v>
      </c>
    </row>
    <row r="349" customFormat="false" ht="15" hidden="false" customHeight="false" outlineLevel="0" collapsed="false">
      <c r="A349" s="8"/>
      <c r="B349" s="8"/>
      <c r="C349" s="17"/>
      <c r="D349" s="17"/>
      <c r="E349" s="27"/>
      <c r="F349" s="8"/>
      <c r="G349" s="22"/>
      <c r="H349" s="20" t="str">
        <f aca="false">IF(N(E349)=0,"",$C$5-D349)</f>
        <v/>
      </c>
      <c r="I349" s="10" t="str">
        <f aca="false">IF(H349="","",INDEX(Inputs!$A$10:$A$16,MATCH(H349,Inputs!$B$10:$B$16,1)))</f>
        <v/>
      </c>
      <c r="J349" s="31" t="n">
        <f aca="false">IF(OR(N(E349)=0,F349="Yes"),0,E349)</f>
        <v>0</v>
      </c>
      <c r="K349" s="32" t="n">
        <f aca="false">IF(I349="",0,INDEX('Provision Matrix'!$E$6:$E$12,MATCH(I349,'Provision Matrix'!$A$6:$A$12,0)))</f>
        <v>0</v>
      </c>
      <c r="L349" s="31" t="n">
        <f aca="false">J349*K349</f>
        <v>0</v>
      </c>
      <c r="M349" s="31" t="n">
        <f aca="false">IF(F349="Yes",N(E349)*N(G349),0)</f>
        <v>0</v>
      </c>
      <c r="N349" s="31" t="n">
        <f aca="false">L349+M349</f>
        <v>0</v>
      </c>
    </row>
    <row r="350" customFormat="false" ht="15" hidden="false" customHeight="false" outlineLevel="0" collapsed="false">
      <c r="A350" s="8"/>
      <c r="B350" s="8"/>
      <c r="C350" s="17"/>
      <c r="D350" s="17"/>
      <c r="E350" s="27"/>
      <c r="F350" s="8"/>
      <c r="G350" s="22"/>
      <c r="H350" s="20" t="str">
        <f aca="false">IF(N(E350)=0,"",$C$5-D350)</f>
        <v/>
      </c>
      <c r="I350" s="10" t="str">
        <f aca="false">IF(H350="","",INDEX(Inputs!$A$10:$A$16,MATCH(H350,Inputs!$B$10:$B$16,1)))</f>
        <v/>
      </c>
      <c r="J350" s="31" t="n">
        <f aca="false">IF(OR(N(E350)=0,F350="Yes"),0,E350)</f>
        <v>0</v>
      </c>
      <c r="K350" s="32" t="n">
        <f aca="false">IF(I350="",0,INDEX('Provision Matrix'!$E$6:$E$12,MATCH(I350,'Provision Matrix'!$A$6:$A$12,0)))</f>
        <v>0</v>
      </c>
      <c r="L350" s="31" t="n">
        <f aca="false">J350*K350</f>
        <v>0</v>
      </c>
      <c r="M350" s="31" t="n">
        <f aca="false">IF(F350="Yes",N(E350)*N(G350),0)</f>
        <v>0</v>
      </c>
      <c r="N350" s="31" t="n">
        <f aca="false">L350+M350</f>
        <v>0</v>
      </c>
    </row>
    <row r="351" customFormat="false" ht="15" hidden="false" customHeight="false" outlineLevel="0" collapsed="false">
      <c r="A351" s="8"/>
      <c r="B351" s="8"/>
      <c r="C351" s="17"/>
      <c r="D351" s="17"/>
      <c r="E351" s="27"/>
      <c r="F351" s="8"/>
      <c r="G351" s="22"/>
      <c r="H351" s="20" t="str">
        <f aca="false">IF(N(E351)=0,"",$C$5-D351)</f>
        <v/>
      </c>
      <c r="I351" s="10" t="str">
        <f aca="false">IF(H351="","",INDEX(Inputs!$A$10:$A$16,MATCH(H351,Inputs!$B$10:$B$16,1)))</f>
        <v/>
      </c>
      <c r="J351" s="31" t="n">
        <f aca="false">IF(OR(N(E351)=0,F351="Yes"),0,E351)</f>
        <v>0</v>
      </c>
      <c r="K351" s="32" t="n">
        <f aca="false">IF(I351="",0,INDEX('Provision Matrix'!$E$6:$E$12,MATCH(I351,'Provision Matrix'!$A$6:$A$12,0)))</f>
        <v>0</v>
      </c>
      <c r="L351" s="31" t="n">
        <f aca="false">J351*K351</f>
        <v>0</v>
      </c>
      <c r="M351" s="31" t="n">
        <f aca="false">IF(F351="Yes",N(E351)*N(G351),0)</f>
        <v>0</v>
      </c>
      <c r="N351" s="31" t="n">
        <f aca="false">L351+M351</f>
        <v>0</v>
      </c>
    </row>
    <row r="352" customFormat="false" ht="15" hidden="false" customHeight="false" outlineLevel="0" collapsed="false">
      <c r="A352" s="8"/>
      <c r="B352" s="8"/>
      <c r="C352" s="17"/>
      <c r="D352" s="17"/>
      <c r="E352" s="27"/>
      <c r="F352" s="8"/>
      <c r="G352" s="22"/>
      <c r="H352" s="20" t="str">
        <f aca="false">IF(N(E352)=0,"",$C$5-D352)</f>
        <v/>
      </c>
      <c r="I352" s="10" t="str">
        <f aca="false">IF(H352="","",INDEX(Inputs!$A$10:$A$16,MATCH(H352,Inputs!$B$10:$B$16,1)))</f>
        <v/>
      </c>
      <c r="J352" s="31" t="n">
        <f aca="false">IF(OR(N(E352)=0,F352="Yes"),0,E352)</f>
        <v>0</v>
      </c>
      <c r="K352" s="32" t="n">
        <f aca="false">IF(I352="",0,INDEX('Provision Matrix'!$E$6:$E$12,MATCH(I352,'Provision Matrix'!$A$6:$A$12,0)))</f>
        <v>0</v>
      </c>
      <c r="L352" s="31" t="n">
        <f aca="false">J352*K352</f>
        <v>0</v>
      </c>
      <c r="M352" s="31" t="n">
        <f aca="false">IF(F352="Yes",N(E352)*N(G352),0)</f>
        <v>0</v>
      </c>
      <c r="N352" s="31" t="n">
        <f aca="false">L352+M352</f>
        <v>0</v>
      </c>
    </row>
    <row r="353" customFormat="false" ht="15" hidden="false" customHeight="false" outlineLevel="0" collapsed="false">
      <c r="A353" s="8"/>
      <c r="B353" s="8"/>
      <c r="C353" s="17"/>
      <c r="D353" s="17"/>
      <c r="E353" s="27"/>
      <c r="F353" s="8"/>
      <c r="G353" s="22"/>
      <c r="H353" s="20" t="str">
        <f aca="false">IF(N(E353)=0,"",$C$5-D353)</f>
        <v/>
      </c>
      <c r="I353" s="10" t="str">
        <f aca="false">IF(H353="","",INDEX(Inputs!$A$10:$A$16,MATCH(H353,Inputs!$B$10:$B$16,1)))</f>
        <v/>
      </c>
      <c r="J353" s="31" t="n">
        <f aca="false">IF(OR(N(E353)=0,F353="Yes"),0,E353)</f>
        <v>0</v>
      </c>
      <c r="K353" s="32" t="n">
        <f aca="false">IF(I353="",0,INDEX('Provision Matrix'!$E$6:$E$12,MATCH(I353,'Provision Matrix'!$A$6:$A$12,0)))</f>
        <v>0</v>
      </c>
      <c r="L353" s="31" t="n">
        <f aca="false">J353*K353</f>
        <v>0</v>
      </c>
      <c r="M353" s="31" t="n">
        <f aca="false">IF(F353="Yes",N(E353)*N(G353),0)</f>
        <v>0</v>
      </c>
      <c r="N353" s="31" t="n">
        <f aca="false">L353+M353</f>
        <v>0</v>
      </c>
    </row>
    <row r="354" customFormat="false" ht="15" hidden="false" customHeight="false" outlineLevel="0" collapsed="false">
      <c r="A354" s="8"/>
      <c r="B354" s="8"/>
      <c r="C354" s="17"/>
      <c r="D354" s="17"/>
      <c r="E354" s="27"/>
      <c r="F354" s="8"/>
      <c r="G354" s="22"/>
      <c r="H354" s="20" t="str">
        <f aca="false">IF(N(E354)=0,"",$C$5-D354)</f>
        <v/>
      </c>
      <c r="I354" s="10" t="str">
        <f aca="false">IF(H354="","",INDEX(Inputs!$A$10:$A$16,MATCH(H354,Inputs!$B$10:$B$16,1)))</f>
        <v/>
      </c>
      <c r="J354" s="31" t="n">
        <f aca="false">IF(OR(N(E354)=0,F354="Yes"),0,E354)</f>
        <v>0</v>
      </c>
      <c r="K354" s="32" t="n">
        <f aca="false">IF(I354="",0,INDEX('Provision Matrix'!$E$6:$E$12,MATCH(I354,'Provision Matrix'!$A$6:$A$12,0)))</f>
        <v>0</v>
      </c>
      <c r="L354" s="31" t="n">
        <f aca="false">J354*K354</f>
        <v>0</v>
      </c>
      <c r="M354" s="31" t="n">
        <f aca="false">IF(F354="Yes",N(E354)*N(G354),0)</f>
        <v>0</v>
      </c>
      <c r="N354" s="31" t="n">
        <f aca="false">L354+M354</f>
        <v>0</v>
      </c>
    </row>
    <row r="355" customFormat="false" ht="15" hidden="false" customHeight="false" outlineLevel="0" collapsed="false">
      <c r="A355" s="8"/>
      <c r="B355" s="8"/>
      <c r="C355" s="17"/>
      <c r="D355" s="17"/>
      <c r="E355" s="27"/>
      <c r="F355" s="8"/>
      <c r="G355" s="22"/>
      <c r="H355" s="20" t="str">
        <f aca="false">IF(N(E355)=0,"",$C$5-D355)</f>
        <v/>
      </c>
      <c r="I355" s="10" t="str">
        <f aca="false">IF(H355="","",INDEX(Inputs!$A$10:$A$16,MATCH(H355,Inputs!$B$10:$B$16,1)))</f>
        <v/>
      </c>
      <c r="J355" s="31" t="n">
        <f aca="false">IF(OR(N(E355)=0,F355="Yes"),0,E355)</f>
        <v>0</v>
      </c>
      <c r="K355" s="32" t="n">
        <f aca="false">IF(I355="",0,INDEX('Provision Matrix'!$E$6:$E$12,MATCH(I355,'Provision Matrix'!$A$6:$A$12,0)))</f>
        <v>0</v>
      </c>
      <c r="L355" s="31" t="n">
        <f aca="false">J355*K355</f>
        <v>0</v>
      </c>
      <c r="M355" s="31" t="n">
        <f aca="false">IF(F355="Yes",N(E355)*N(G355),0)</f>
        <v>0</v>
      </c>
      <c r="N355" s="31" t="n">
        <f aca="false">L355+M355</f>
        <v>0</v>
      </c>
    </row>
    <row r="356" customFormat="false" ht="15" hidden="false" customHeight="false" outlineLevel="0" collapsed="false">
      <c r="A356" s="8"/>
      <c r="B356" s="8"/>
      <c r="C356" s="17"/>
      <c r="D356" s="17"/>
      <c r="E356" s="27"/>
      <c r="F356" s="8"/>
      <c r="G356" s="22"/>
      <c r="H356" s="20" t="str">
        <f aca="false">IF(N(E356)=0,"",$C$5-D356)</f>
        <v/>
      </c>
      <c r="I356" s="10" t="str">
        <f aca="false">IF(H356="","",INDEX(Inputs!$A$10:$A$16,MATCH(H356,Inputs!$B$10:$B$16,1)))</f>
        <v/>
      </c>
      <c r="J356" s="31" t="n">
        <f aca="false">IF(OR(N(E356)=0,F356="Yes"),0,E356)</f>
        <v>0</v>
      </c>
      <c r="K356" s="32" t="n">
        <f aca="false">IF(I356="",0,INDEX('Provision Matrix'!$E$6:$E$12,MATCH(I356,'Provision Matrix'!$A$6:$A$12,0)))</f>
        <v>0</v>
      </c>
      <c r="L356" s="31" t="n">
        <f aca="false">J356*K356</f>
        <v>0</v>
      </c>
      <c r="M356" s="31" t="n">
        <f aca="false">IF(F356="Yes",N(E356)*N(G356),0)</f>
        <v>0</v>
      </c>
      <c r="N356" s="31" t="n">
        <f aca="false">L356+M356</f>
        <v>0</v>
      </c>
    </row>
    <row r="357" customFormat="false" ht="15" hidden="false" customHeight="false" outlineLevel="0" collapsed="false">
      <c r="A357" s="8"/>
      <c r="B357" s="8"/>
      <c r="C357" s="17"/>
      <c r="D357" s="17"/>
      <c r="E357" s="27"/>
      <c r="F357" s="8"/>
      <c r="G357" s="22"/>
      <c r="H357" s="20" t="str">
        <f aca="false">IF(N(E357)=0,"",$C$5-D357)</f>
        <v/>
      </c>
      <c r="I357" s="10" t="str">
        <f aca="false">IF(H357="","",INDEX(Inputs!$A$10:$A$16,MATCH(H357,Inputs!$B$10:$B$16,1)))</f>
        <v/>
      </c>
      <c r="J357" s="31" t="n">
        <f aca="false">IF(OR(N(E357)=0,F357="Yes"),0,E357)</f>
        <v>0</v>
      </c>
      <c r="K357" s="32" t="n">
        <f aca="false">IF(I357="",0,INDEX('Provision Matrix'!$E$6:$E$12,MATCH(I357,'Provision Matrix'!$A$6:$A$12,0)))</f>
        <v>0</v>
      </c>
      <c r="L357" s="31" t="n">
        <f aca="false">J357*K357</f>
        <v>0</v>
      </c>
      <c r="M357" s="31" t="n">
        <f aca="false">IF(F357="Yes",N(E357)*N(G357),0)</f>
        <v>0</v>
      </c>
      <c r="N357" s="31" t="n">
        <f aca="false">L357+M357</f>
        <v>0</v>
      </c>
    </row>
    <row r="358" customFormat="false" ht="15" hidden="false" customHeight="false" outlineLevel="0" collapsed="false">
      <c r="A358" s="8"/>
      <c r="B358" s="8"/>
      <c r="C358" s="17"/>
      <c r="D358" s="17"/>
      <c r="E358" s="27"/>
      <c r="F358" s="8"/>
      <c r="G358" s="22"/>
      <c r="H358" s="20" t="str">
        <f aca="false">IF(N(E358)=0,"",$C$5-D358)</f>
        <v/>
      </c>
      <c r="I358" s="10" t="str">
        <f aca="false">IF(H358="","",INDEX(Inputs!$A$10:$A$16,MATCH(H358,Inputs!$B$10:$B$16,1)))</f>
        <v/>
      </c>
      <c r="J358" s="31" t="n">
        <f aca="false">IF(OR(N(E358)=0,F358="Yes"),0,E358)</f>
        <v>0</v>
      </c>
      <c r="K358" s="32" t="n">
        <f aca="false">IF(I358="",0,INDEX('Provision Matrix'!$E$6:$E$12,MATCH(I358,'Provision Matrix'!$A$6:$A$12,0)))</f>
        <v>0</v>
      </c>
      <c r="L358" s="31" t="n">
        <f aca="false">J358*K358</f>
        <v>0</v>
      </c>
      <c r="M358" s="31" t="n">
        <f aca="false">IF(F358="Yes",N(E358)*N(G358),0)</f>
        <v>0</v>
      </c>
      <c r="N358" s="31" t="n">
        <f aca="false">L358+M358</f>
        <v>0</v>
      </c>
    </row>
    <row r="359" customFormat="false" ht="15" hidden="false" customHeight="false" outlineLevel="0" collapsed="false">
      <c r="A359" s="8"/>
      <c r="B359" s="8"/>
      <c r="C359" s="17"/>
      <c r="D359" s="17"/>
      <c r="E359" s="27"/>
      <c r="F359" s="8"/>
      <c r="G359" s="22"/>
      <c r="H359" s="20" t="str">
        <f aca="false">IF(N(E359)=0,"",$C$5-D359)</f>
        <v/>
      </c>
      <c r="I359" s="10" t="str">
        <f aca="false">IF(H359="","",INDEX(Inputs!$A$10:$A$16,MATCH(H359,Inputs!$B$10:$B$16,1)))</f>
        <v/>
      </c>
      <c r="J359" s="31" t="n">
        <f aca="false">IF(OR(N(E359)=0,F359="Yes"),0,E359)</f>
        <v>0</v>
      </c>
      <c r="K359" s="32" t="n">
        <f aca="false">IF(I359="",0,INDEX('Provision Matrix'!$E$6:$E$12,MATCH(I359,'Provision Matrix'!$A$6:$A$12,0)))</f>
        <v>0</v>
      </c>
      <c r="L359" s="31" t="n">
        <f aca="false">J359*K359</f>
        <v>0</v>
      </c>
      <c r="M359" s="31" t="n">
        <f aca="false">IF(F359="Yes",N(E359)*N(G359),0)</f>
        <v>0</v>
      </c>
      <c r="N359" s="31" t="n">
        <f aca="false">L359+M359</f>
        <v>0</v>
      </c>
    </row>
    <row r="360" customFormat="false" ht="15" hidden="false" customHeight="false" outlineLevel="0" collapsed="false">
      <c r="A360" s="8"/>
      <c r="B360" s="8"/>
      <c r="C360" s="17"/>
      <c r="D360" s="17"/>
      <c r="E360" s="27"/>
      <c r="F360" s="8"/>
      <c r="G360" s="22"/>
      <c r="H360" s="20" t="str">
        <f aca="false">IF(N(E360)=0,"",$C$5-D360)</f>
        <v/>
      </c>
      <c r="I360" s="10" t="str">
        <f aca="false">IF(H360="","",INDEX(Inputs!$A$10:$A$16,MATCH(H360,Inputs!$B$10:$B$16,1)))</f>
        <v/>
      </c>
      <c r="J360" s="31" t="n">
        <f aca="false">IF(OR(N(E360)=0,F360="Yes"),0,E360)</f>
        <v>0</v>
      </c>
      <c r="K360" s="32" t="n">
        <f aca="false">IF(I360="",0,INDEX('Provision Matrix'!$E$6:$E$12,MATCH(I360,'Provision Matrix'!$A$6:$A$12,0)))</f>
        <v>0</v>
      </c>
      <c r="L360" s="31" t="n">
        <f aca="false">J360*K360</f>
        <v>0</v>
      </c>
      <c r="M360" s="31" t="n">
        <f aca="false">IF(F360="Yes",N(E360)*N(G360),0)</f>
        <v>0</v>
      </c>
      <c r="N360" s="31" t="n">
        <f aca="false">L360+M360</f>
        <v>0</v>
      </c>
    </row>
    <row r="361" customFormat="false" ht="15" hidden="false" customHeight="false" outlineLevel="0" collapsed="false">
      <c r="A361" s="8"/>
      <c r="B361" s="8"/>
      <c r="C361" s="17"/>
      <c r="D361" s="17"/>
      <c r="E361" s="27"/>
      <c r="F361" s="8"/>
      <c r="G361" s="22"/>
      <c r="H361" s="20" t="str">
        <f aca="false">IF(N(E361)=0,"",$C$5-D361)</f>
        <v/>
      </c>
      <c r="I361" s="10" t="str">
        <f aca="false">IF(H361="","",INDEX(Inputs!$A$10:$A$16,MATCH(H361,Inputs!$B$10:$B$16,1)))</f>
        <v/>
      </c>
      <c r="J361" s="31" t="n">
        <f aca="false">IF(OR(N(E361)=0,F361="Yes"),0,E361)</f>
        <v>0</v>
      </c>
      <c r="K361" s="32" t="n">
        <f aca="false">IF(I361="",0,INDEX('Provision Matrix'!$E$6:$E$12,MATCH(I361,'Provision Matrix'!$A$6:$A$12,0)))</f>
        <v>0</v>
      </c>
      <c r="L361" s="31" t="n">
        <f aca="false">J361*K361</f>
        <v>0</v>
      </c>
      <c r="M361" s="31" t="n">
        <f aca="false">IF(F361="Yes",N(E361)*N(G361),0)</f>
        <v>0</v>
      </c>
      <c r="N361" s="31" t="n">
        <f aca="false">L361+M361</f>
        <v>0</v>
      </c>
    </row>
    <row r="362" customFormat="false" ht="15" hidden="false" customHeight="false" outlineLevel="0" collapsed="false">
      <c r="A362" s="8"/>
      <c r="B362" s="8"/>
      <c r="C362" s="17"/>
      <c r="D362" s="17"/>
      <c r="E362" s="27"/>
      <c r="F362" s="8"/>
      <c r="G362" s="22"/>
      <c r="H362" s="20" t="str">
        <f aca="false">IF(N(E362)=0,"",$C$5-D362)</f>
        <v/>
      </c>
      <c r="I362" s="10" t="str">
        <f aca="false">IF(H362="","",INDEX(Inputs!$A$10:$A$16,MATCH(H362,Inputs!$B$10:$B$16,1)))</f>
        <v/>
      </c>
      <c r="J362" s="31" t="n">
        <f aca="false">IF(OR(N(E362)=0,F362="Yes"),0,E362)</f>
        <v>0</v>
      </c>
      <c r="K362" s="32" t="n">
        <f aca="false">IF(I362="",0,INDEX('Provision Matrix'!$E$6:$E$12,MATCH(I362,'Provision Matrix'!$A$6:$A$12,0)))</f>
        <v>0</v>
      </c>
      <c r="L362" s="31" t="n">
        <f aca="false">J362*K362</f>
        <v>0</v>
      </c>
      <c r="M362" s="31" t="n">
        <f aca="false">IF(F362="Yes",N(E362)*N(G362),0)</f>
        <v>0</v>
      </c>
      <c r="N362" s="31" t="n">
        <f aca="false">L362+M362</f>
        <v>0</v>
      </c>
    </row>
    <row r="363" customFormat="false" ht="15" hidden="false" customHeight="false" outlineLevel="0" collapsed="false">
      <c r="A363" s="8"/>
      <c r="B363" s="8"/>
      <c r="C363" s="17"/>
      <c r="D363" s="17"/>
      <c r="E363" s="27"/>
      <c r="F363" s="8"/>
      <c r="G363" s="22"/>
      <c r="H363" s="20" t="str">
        <f aca="false">IF(N(E363)=0,"",$C$5-D363)</f>
        <v/>
      </c>
      <c r="I363" s="10" t="str">
        <f aca="false">IF(H363="","",INDEX(Inputs!$A$10:$A$16,MATCH(H363,Inputs!$B$10:$B$16,1)))</f>
        <v/>
      </c>
      <c r="J363" s="31" t="n">
        <f aca="false">IF(OR(N(E363)=0,F363="Yes"),0,E363)</f>
        <v>0</v>
      </c>
      <c r="K363" s="32" t="n">
        <f aca="false">IF(I363="",0,INDEX('Provision Matrix'!$E$6:$E$12,MATCH(I363,'Provision Matrix'!$A$6:$A$12,0)))</f>
        <v>0</v>
      </c>
      <c r="L363" s="31" t="n">
        <f aca="false">J363*K363</f>
        <v>0</v>
      </c>
      <c r="M363" s="31" t="n">
        <f aca="false">IF(F363="Yes",N(E363)*N(G363),0)</f>
        <v>0</v>
      </c>
      <c r="N363" s="31" t="n">
        <f aca="false">L363+M363</f>
        <v>0</v>
      </c>
    </row>
    <row r="364" customFormat="false" ht="15" hidden="false" customHeight="false" outlineLevel="0" collapsed="false">
      <c r="A364" s="8"/>
      <c r="B364" s="8"/>
      <c r="C364" s="17"/>
      <c r="D364" s="17"/>
      <c r="E364" s="27"/>
      <c r="F364" s="8"/>
      <c r="G364" s="22"/>
      <c r="H364" s="20" t="str">
        <f aca="false">IF(N(E364)=0,"",$C$5-D364)</f>
        <v/>
      </c>
      <c r="I364" s="10" t="str">
        <f aca="false">IF(H364="","",INDEX(Inputs!$A$10:$A$16,MATCH(H364,Inputs!$B$10:$B$16,1)))</f>
        <v/>
      </c>
      <c r="J364" s="31" t="n">
        <f aca="false">IF(OR(N(E364)=0,F364="Yes"),0,E364)</f>
        <v>0</v>
      </c>
      <c r="K364" s="32" t="n">
        <f aca="false">IF(I364="",0,INDEX('Provision Matrix'!$E$6:$E$12,MATCH(I364,'Provision Matrix'!$A$6:$A$12,0)))</f>
        <v>0</v>
      </c>
      <c r="L364" s="31" t="n">
        <f aca="false">J364*K364</f>
        <v>0</v>
      </c>
      <c r="M364" s="31" t="n">
        <f aca="false">IF(F364="Yes",N(E364)*N(G364),0)</f>
        <v>0</v>
      </c>
      <c r="N364" s="31" t="n">
        <f aca="false">L364+M364</f>
        <v>0</v>
      </c>
    </row>
    <row r="365" customFormat="false" ht="15" hidden="false" customHeight="false" outlineLevel="0" collapsed="false">
      <c r="A365" s="8"/>
      <c r="B365" s="8"/>
      <c r="C365" s="17"/>
      <c r="D365" s="17"/>
      <c r="E365" s="27"/>
      <c r="F365" s="8"/>
      <c r="G365" s="22"/>
      <c r="H365" s="20" t="str">
        <f aca="false">IF(N(E365)=0,"",$C$5-D365)</f>
        <v/>
      </c>
      <c r="I365" s="10" t="str">
        <f aca="false">IF(H365="","",INDEX(Inputs!$A$10:$A$16,MATCH(H365,Inputs!$B$10:$B$16,1)))</f>
        <v/>
      </c>
      <c r="J365" s="31" t="n">
        <f aca="false">IF(OR(N(E365)=0,F365="Yes"),0,E365)</f>
        <v>0</v>
      </c>
      <c r="K365" s="32" t="n">
        <f aca="false">IF(I365="",0,INDEX('Provision Matrix'!$E$6:$E$12,MATCH(I365,'Provision Matrix'!$A$6:$A$12,0)))</f>
        <v>0</v>
      </c>
      <c r="L365" s="31" t="n">
        <f aca="false">J365*K365</f>
        <v>0</v>
      </c>
      <c r="M365" s="31" t="n">
        <f aca="false">IF(F365="Yes",N(E365)*N(G365),0)</f>
        <v>0</v>
      </c>
      <c r="N365" s="31" t="n">
        <f aca="false">L365+M365</f>
        <v>0</v>
      </c>
    </row>
    <row r="366" customFormat="false" ht="15" hidden="false" customHeight="false" outlineLevel="0" collapsed="false">
      <c r="A366" s="8"/>
      <c r="B366" s="8"/>
      <c r="C366" s="17"/>
      <c r="D366" s="17"/>
      <c r="E366" s="27"/>
      <c r="F366" s="8"/>
      <c r="G366" s="22"/>
      <c r="H366" s="20" t="str">
        <f aca="false">IF(N(E366)=0,"",$C$5-D366)</f>
        <v/>
      </c>
      <c r="I366" s="10" t="str">
        <f aca="false">IF(H366="","",INDEX(Inputs!$A$10:$A$16,MATCH(H366,Inputs!$B$10:$B$16,1)))</f>
        <v/>
      </c>
      <c r="J366" s="31" t="n">
        <f aca="false">IF(OR(N(E366)=0,F366="Yes"),0,E366)</f>
        <v>0</v>
      </c>
      <c r="K366" s="32" t="n">
        <f aca="false">IF(I366="",0,INDEX('Provision Matrix'!$E$6:$E$12,MATCH(I366,'Provision Matrix'!$A$6:$A$12,0)))</f>
        <v>0</v>
      </c>
      <c r="L366" s="31" t="n">
        <f aca="false">J366*K366</f>
        <v>0</v>
      </c>
      <c r="M366" s="31" t="n">
        <f aca="false">IF(F366="Yes",N(E366)*N(G366),0)</f>
        <v>0</v>
      </c>
      <c r="N366" s="31" t="n">
        <f aca="false">L366+M366</f>
        <v>0</v>
      </c>
    </row>
    <row r="367" customFormat="false" ht="15" hidden="false" customHeight="false" outlineLevel="0" collapsed="false">
      <c r="A367" s="8"/>
      <c r="B367" s="8"/>
      <c r="C367" s="17"/>
      <c r="D367" s="17"/>
      <c r="E367" s="27"/>
      <c r="F367" s="8"/>
      <c r="G367" s="22"/>
      <c r="H367" s="20" t="str">
        <f aca="false">IF(N(E367)=0,"",$C$5-D367)</f>
        <v/>
      </c>
      <c r="I367" s="10" t="str">
        <f aca="false">IF(H367="","",INDEX(Inputs!$A$10:$A$16,MATCH(H367,Inputs!$B$10:$B$16,1)))</f>
        <v/>
      </c>
      <c r="J367" s="31" t="n">
        <f aca="false">IF(OR(N(E367)=0,F367="Yes"),0,E367)</f>
        <v>0</v>
      </c>
      <c r="K367" s="32" t="n">
        <f aca="false">IF(I367="",0,INDEX('Provision Matrix'!$E$6:$E$12,MATCH(I367,'Provision Matrix'!$A$6:$A$12,0)))</f>
        <v>0</v>
      </c>
      <c r="L367" s="31" t="n">
        <f aca="false">J367*K367</f>
        <v>0</v>
      </c>
      <c r="M367" s="31" t="n">
        <f aca="false">IF(F367="Yes",N(E367)*N(G367),0)</f>
        <v>0</v>
      </c>
      <c r="N367" s="31" t="n">
        <f aca="false">L367+M367</f>
        <v>0</v>
      </c>
    </row>
    <row r="368" customFormat="false" ht="15" hidden="false" customHeight="false" outlineLevel="0" collapsed="false">
      <c r="A368" s="8"/>
      <c r="B368" s="8"/>
      <c r="C368" s="17"/>
      <c r="D368" s="17"/>
      <c r="E368" s="27"/>
      <c r="F368" s="8"/>
      <c r="G368" s="22"/>
      <c r="H368" s="20" t="str">
        <f aca="false">IF(N(E368)=0,"",$C$5-D368)</f>
        <v/>
      </c>
      <c r="I368" s="10" t="str">
        <f aca="false">IF(H368="","",INDEX(Inputs!$A$10:$A$16,MATCH(H368,Inputs!$B$10:$B$16,1)))</f>
        <v/>
      </c>
      <c r="J368" s="31" t="n">
        <f aca="false">IF(OR(N(E368)=0,F368="Yes"),0,E368)</f>
        <v>0</v>
      </c>
      <c r="K368" s="32" t="n">
        <f aca="false">IF(I368="",0,INDEX('Provision Matrix'!$E$6:$E$12,MATCH(I368,'Provision Matrix'!$A$6:$A$12,0)))</f>
        <v>0</v>
      </c>
      <c r="L368" s="31" t="n">
        <f aca="false">J368*K368</f>
        <v>0</v>
      </c>
      <c r="M368" s="31" t="n">
        <f aca="false">IF(F368="Yes",N(E368)*N(G368),0)</f>
        <v>0</v>
      </c>
      <c r="N368" s="31" t="n">
        <f aca="false">L368+M368</f>
        <v>0</v>
      </c>
    </row>
    <row r="369" customFormat="false" ht="15" hidden="false" customHeight="false" outlineLevel="0" collapsed="false">
      <c r="A369" s="8"/>
      <c r="B369" s="8"/>
      <c r="C369" s="17"/>
      <c r="D369" s="17"/>
      <c r="E369" s="27"/>
      <c r="F369" s="8"/>
      <c r="G369" s="22"/>
      <c r="H369" s="20" t="str">
        <f aca="false">IF(N(E369)=0,"",$C$5-D369)</f>
        <v/>
      </c>
      <c r="I369" s="10" t="str">
        <f aca="false">IF(H369="","",INDEX(Inputs!$A$10:$A$16,MATCH(H369,Inputs!$B$10:$B$16,1)))</f>
        <v/>
      </c>
      <c r="J369" s="31" t="n">
        <f aca="false">IF(OR(N(E369)=0,F369="Yes"),0,E369)</f>
        <v>0</v>
      </c>
      <c r="K369" s="32" t="n">
        <f aca="false">IF(I369="",0,INDEX('Provision Matrix'!$E$6:$E$12,MATCH(I369,'Provision Matrix'!$A$6:$A$12,0)))</f>
        <v>0</v>
      </c>
      <c r="L369" s="31" t="n">
        <f aca="false">J369*K369</f>
        <v>0</v>
      </c>
      <c r="M369" s="31" t="n">
        <f aca="false">IF(F369="Yes",N(E369)*N(G369),0)</f>
        <v>0</v>
      </c>
      <c r="N369" s="31" t="n">
        <f aca="false">L369+M369</f>
        <v>0</v>
      </c>
    </row>
    <row r="370" customFormat="false" ht="15" hidden="false" customHeight="false" outlineLevel="0" collapsed="false">
      <c r="A370" s="8"/>
      <c r="B370" s="8"/>
      <c r="C370" s="17"/>
      <c r="D370" s="17"/>
      <c r="E370" s="27"/>
      <c r="F370" s="8"/>
      <c r="G370" s="22"/>
      <c r="H370" s="20" t="str">
        <f aca="false">IF(N(E370)=0,"",$C$5-D370)</f>
        <v/>
      </c>
      <c r="I370" s="10" t="str">
        <f aca="false">IF(H370="","",INDEX(Inputs!$A$10:$A$16,MATCH(H370,Inputs!$B$10:$B$16,1)))</f>
        <v/>
      </c>
      <c r="J370" s="31" t="n">
        <f aca="false">IF(OR(N(E370)=0,F370="Yes"),0,E370)</f>
        <v>0</v>
      </c>
      <c r="K370" s="32" t="n">
        <f aca="false">IF(I370="",0,INDEX('Provision Matrix'!$E$6:$E$12,MATCH(I370,'Provision Matrix'!$A$6:$A$12,0)))</f>
        <v>0</v>
      </c>
      <c r="L370" s="31" t="n">
        <f aca="false">J370*K370</f>
        <v>0</v>
      </c>
      <c r="M370" s="31" t="n">
        <f aca="false">IF(F370="Yes",N(E370)*N(G370),0)</f>
        <v>0</v>
      </c>
      <c r="N370" s="31" t="n">
        <f aca="false">L370+M370</f>
        <v>0</v>
      </c>
    </row>
    <row r="371" customFormat="false" ht="15" hidden="false" customHeight="false" outlineLevel="0" collapsed="false">
      <c r="A371" s="8"/>
      <c r="B371" s="8"/>
      <c r="C371" s="17"/>
      <c r="D371" s="17"/>
      <c r="E371" s="27"/>
      <c r="F371" s="8"/>
      <c r="G371" s="22"/>
      <c r="H371" s="20" t="str">
        <f aca="false">IF(N(E371)=0,"",$C$5-D371)</f>
        <v/>
      </c>
      <c r="I371" s="10" t="str">
        <f aca="false">IF(H371="","",INDEX(Inputs!$A$10:$A$16,MATCH(H371,Inputs!$B$10:$B$16,1)))</f>
        <v/>
      </c>
      <c r="J371" s="31" t="n">
        <f aca="false">IF(OR(N(E371)=0,F371="Yes"),0,E371)</f>
        <v>0</v>
      </c>
      <c r="K371" s="32" t="n">
        <f aca="false">IF(I371="",0,INDEX('Provision Matrix'!$E$6:$E$12,MATCH(I371,'Provision Matrix'!$A$6:$A$12,0)))</f>
        <v>0</v>
      </c>
      <c r="L371" s="31" t="n">
        <f aca="false">J371*K371</f>
        <v>0</v>
      </c>
      <c r="M371" s="31" t="n">
        <f aca="false">IF(F371="Yes",N(E371)*N(G371),0)</f>
        <v>0</v>
      </c>
      <c r="N371" s="31" t="n">
        <f aca="false">L371+M371</f>
        <v>0</v>
      </c>
    </row>
    <row r="372" customFormat="false" ht="15" hidden="false" customHeight="false" outlineLevel="0" collapsed="false">
      <c r="A372" s="8"/>
      <c r="B372" s="8"/>
      <c r="C372" s="17"/>
      <c r="D372" s="17"/>
      <c r="E372" s="27"/>
      <c r="F372" s="8"/>
      <c r="G372" s="22"/>
      <c r="H372" s="20" t="str">
        <f aca="false">IF(N(E372)=0,"",$C$5-D372)</f>
        <v/>
      </c>
      <c r="I372" s="10" t="str">
        <f aca="false">IF(H372="","",INDEX(Inputs!$A$10:$A$16,MATCH(H372,Inputs!$B$10:$B$16,1)))</f>
        <v/>
      </c>
      <c r="J372" s="31" t="n">
        <f aca="false">IF(OR(N(E372)=0,F372="Yes"),0,E372)</f>
        <v>0</v>
      </c>
      <c r="K372" s="32" t="n">
        <f aca="false">IF(I372="",0,INDEX('Provision Matrix'!$E$6:$E$12,MATCH(I372,'Provision Matrix'!$A$6:$A$12,0)))</f>
        <v>0</v>
      </c>
      <c r="L372" s="31" t="n">
        <f aca="false">J372*K372</f>
        <v>0</v>
      </c>
      <c r="M372" s="31" t="n">
        <f aca="false">IF(F372="Yes",N(E372)*N(G372),0)</f>
        <v>0</v>
      </c>
      <c r="N372" s="31" t="n">
        <f aca="false">L372+M372</f>
        <v>0</v>
      </c>
    </row>
    <row r="373" customFormat="false" ht="15" hidden="false" customHeight="false" outlineLevel="0" collapsed="false">
      <c r="A373" s="8"/>
      <c r="B373" s="8"/>
      <c r="C373" s="17"/>
      <c r="D373" s="17"/>
      <c r="E373" s="27"/>
      <c r="F373" s="8"/>
      <c r="G373" s="22"/>
      <c r="H373" s="20" t="str">
        <f aca="false">IF(N(E373)=0,"",$C$5-D373)</f>
        <v/>
      </c>
      <c r="I373" s="10" t="str">
        <f aca="false">IF(H373="","",INDEX(Inputs!$A$10:$A$16,MATCH(H373,Inputs!$B$10:$B$16,1)))</f>
        <v/>
      </c>
      <c r="J373" s="31" t="n">
        <f aca="false">IF(OR(N(E373)=0,F373="Yes"),0,E373)</f>
        <v>0</v>
      </c>
      <c r="K373" s="32" t="n">
        <f aca="false">IF(I373="",0,INDEX('Provision Matrix'!$E$6:$E$12,MATCH(I373,'Provision Matrix'!$A$6:$A$12,0)))</f>
        <v>0</v>
      </c>
      <c r="L373" s="31" t="n">
        <f aca="false">J373*K373</f>
        <v>0</v>
      </c>
      <c r="M373" s="31" t="n">
        <f aca="false">IF(F373="Yes",N(E373)*N(G373),0)</f>
        <v>0</v>
      </c>
      <c r="N373" s="31" t="n">
        <f aca="false">L373+M373</f>
        <v>0</v>
      </c>
    </row>
    <row r="374" customFormat="false" ht="15" hidden="false" customHeight="false" outlineLevel="0" collapsed="false">
      <c r="A374" s="8"/>
      <c r="B374" s="8"/>
      <c r="C374" s="17"/>
      <c r="D374" s="17"/>
      <c r="E374" s="27"/>
      <c r="F374" s="8"/>
      <c r="G374" s="22"/>
      <c r="H374" s="20" t="str">
        <f aca="false">IF(N(E374)=0,"",$C$5-D374)</f>
        <v/>
      </c>
      <c r="I374" s="10" t="str">
        <f aca="false">IF(H374="","",INDEX(Inputs!$A$10:$A$16,MATCH(H374,Inputs!$B$10:$B$16,1)))</f>
        <v/>
      </c>
      <c r="J374" s="31" t="n">
        <f aca="false">IF(OR(N(E374)=0,F374="Yes"),0,E374)</f>
        <v>0</v>
      </c>
      <c r="K374" s="32" t="n">
        <f aca="false">IF(I374="",0,INDEX('Provision Matrix'!$E$6:$E$12,MATCH(I374,'Provision Matrix'!$A$6:$A$12,0)))</f>
        <v>0</v>
      </c>
      <c r="L374" s="31" t="n">
        <f aca="false">J374*K374</f>
        <v>0</v>
      </c>
      <c r="M374" s="31" t="n">
        <f aca="false">IF(F374="Yes",N(E374)*N(G374),0)</f>
        <v>0</v>
      </c>
      <c r="N374" s="31" t="n">
        <f aca="false">L374+M374</f>
        <v>0</v>
      </c>
    </row>
    <row r="375" customFormat="false" ht="15" hidden="false" customHeight="false" outlineLevel="0" collapsed="false">
      <c r="A375" s="8"/>
      <c r="B375" s="8"/>
      <c r="C375" s="17"/>
      <c r="D375" s="17"/>
      <c r="E375" s="27"/>
      <c r="F375" s="8"/>
      <c r="G375" s="22"/>
      <c r="H375" s="20" t="str">
        <f aca="false">IF(N(E375)=0,"",$C$5-D375)</f>
        <v/>
      </c>
      <c r="I375" s="10" t="str">
        <f aca="false">IF(H375="","",INDEX(Inputs!$A$10:$A$16,MATCH(H375,Inputs!$B$10:$B$16,1)))</f>
        <v/>
      </c>
      <c r="J375" s="31" t="n">
        <f aca="false">IF(OR(N(E375)=0,F375="Yes"),0,E375)</f>
        <v>0</v>
      </c>
      <c r="K375" s="32" t="n">
        <f aca="false">IF(I375="",0,INDEX('Provision Matrix'!$E$6:$E$12,MATCH(I375,'Provision Matrix'!$A$6:$A$12,0)))</f>
        <v>0</v>
      </c>
      <c r="L375" s="31" t="n">
        <f aca="false">J375*K375</f>
        <v>0</v>
      </c>
      <c r="M375" s="31" t="n">
        <f aca="false">IF(F375="Yes",N(E375)*N(G375),0)</f>
        <v>0</v>
      </c>
      <c r="N375" s="31" t="n">
        <f aca="false">L375+M375</f>
        <v>0</v>
      </c>
    </row>
    <row r="376" customFormat="false" ht="15" hidden="false" customHeight="false" outlineLevel="0" collapsed="false">
      <c r="A376" s="8"/>
      <c r="B376" s="8"/>
      <c r="C376" s="17"/>
      <c r="D376" s="17"/>
      <c r="E376" s="27"/>
      <c r="F376" s="8"/>
      <c r="G376" s="22"/>
      <c r="H376" s="20" t="str">
        <f aca="false">IF(N(E376)=0,"",$C$5-D376)</f>
        <v/>
      </c>
      <c r="I376" s="10" t="str">
        <f aca="false">IF(H376="","",INDEX(Inputs!$A$10:$A$16,MATCH(H376,Inputs!$B$10:$B$16,1)))</f>
        <v/>
      </c>
      <c r="J376" s="31" t="n">
        <f aca="false">IF(OR(N(E376)=0,F376="Yes"),0,E376)</f>
        <v>0</v>
      </c>
      <c r="K376" s="32" t="n">
        <f aca="false">IF(I376="",0,INDEX('Provision Matrix'!$E$6:$E$12,MATCH(I376,'Provision Matrix'!$A$6:$A$12,0)))</f>
        <v>0</v>
      </c>
      <c r="L376" s="31" t="n">
        <f aca="false">J376*K376</f>
        <v>0</v>
      </c>
      <c r="M376" s="31" t="n">
        <f aca="false">IF(F376="Yes",N(E376)*N(G376),0)</f>
        <v>0</v>
      </c>
      <c r="N376" s="31" t="n">
        <f aca="false">L376+M376</f>
        <v>0</v>
      </c>
    </row>
    <row r="377" customFormat="false" ht="15" hidden="false" customHeight="false" outlineLevel="0" collapsed="false">
      <c r="A377" s="8"/>
      <c r="B377" s="8"/>
      <c r="C377" s="17"/>
      <c r="D377" s="17"/>
      <c r="E377" s="27"/>
      <c r="F377" s="8"/>
      <c r="G377" s="22"/>
      <c r="H377" s="20" t="str">
        <f aca="false">IF(N(E377)=0,"",$C$5-D377)</f>
        <v/>
      </c>
      <c r="I377" s="10" t="str">
        <f aca="false">IF(H377="","",INDEX(Inputs!$A$10:$A$16,MATCH(H377,Inputs!$B$10:$B$16,1)))</f>
        <v/>
      </c>
      <c r="J377" s="31" t="n">
        <f aca="false">IF(OR(N(E377)=0,F377="Yes"),0,E377)</f>
        <v>0</v>
      </c>
      <c r="K377" s="32" t="n">
        <f aca="false">IF(I377="",0,INDEX('Provision Matrix'!$E$6:$E$12,MATCH(I377,'Provision Matrix'!$A$6:$A$12,0)))</f>
        <v>0</v>
      </c>
      <c r="L377" s="31" t="n">
        <f aca="false">J377*K377</f>
        <v>0</v>
      </c>
      <c r="M377" s="31" t="n">
        <f aca="false">IF(F377="Yes",N(E377)*N(G377),0)</f>
        <v>0</v>
      </c>
      <c r="N377" s="31" t="n">
        <f aca="false">L377+M377</f>
        <v>0</v>
      </c>
    </row>
    <row r="378" customFormat="false" ht="15" hidden="false" customHeight="false" outlineLevel="0" collapsed="false">
      <c r="A378" s="8"/>
      <c r="B378" s="8"/>
      <c r="C378" s="17"/>
      <c r="D378" s="17"/>
      <c r="E378" s="27"/>
      <c r="F378" s="8"/>
      <c r="G378" s="22"/>
      <c r="H378" s="20" t="str">
        <f aca="false">IF(N(E378)=0,"",$C$5-D378)</f>
        <v/>
      </c>
      <c r="I378" s="10" t="str">
        <f aca="false">IF(H378="","",INDEX(Inputs!$A$10:$A$16,MATCH(H378,Inputs!$B$10:$B$16,1)))</f>
        <v/>
      </c>
      <c r="J378" s="31" t="n">
        <f aca="false">IF(OR(N(E378)=0,F378="Yes"),0,E378)</f>
        <v>0</v>
      </c>
      <c r="K378" s="32" t="n">
        <f aca="false">IF(I378="",0,INDEX('Provision Matrix'!$E$6:$E$12,MATCH(I378,'Provision Matrix'!$A$6:$A$12,0)))</f>
        <v>0</v>
      </c>
      <c r="L378" s="31" t="n">
        <f aca="false">J378*K378</f>
        <v>0</v>
      </c>
      <c r="M378" s="31" t="n">
        <f aca="false">IF(F378="Yes",N(E378)*N(G378),0)</f>
        <v>0</v>
      </c>
      <c r="N378" s="31" t="n">
        <f aca="false">L378+M378</f>
        <v>0</v>
      </c>
    </row>
    <row r="379" customFormat="false" ht="15" hidden="false" customHeight="false" outlineLevel="0" collapsed="false">
      <c r="A379" s="8"/>
      <c r="B379" s="8"/>
      <c r="C379" s="17"/>
      <c r="D379" s="17"/>
      <c r="E379" s="27"/>
      <c r="F379" s="8"/>
      <c r="G379" s="22"/>
      <c r="H379" s="20" t="str">
        <f aca="false">IF(N(E379)=0,"",$C$5-D379)</f>
        <v/>
      </c>
      <c r="I379" s="10" t="str">
        <f aca="false">IF(H379="","",INDEX(Inputs!$A$10:$A$16,MATCH(H379,Inputs!$B$10:$B$16,1)))</f>
        <v/>
      </c>
      <c r="J379" s="31" t="n">
        <f aca="false">IF(OR(N(E379)=0,F379="Yes"),0,E379)</f>
        <v>0</v>
      </c>
      <c r="K379" s="32" t="n">
        <f aca="false">IF(I379="",0,INDEX('Provision Matrix'!$E$6:$E$12,MATCH(I379,'Provision Matrix'!$A$6:$A$12,0)))</f>
        <v>0</v>
      </c>
      <c r="L379" s="31" t="n">
        <f aca="false">J379*K379</f>
        <v>0</v>
      </c>
      <c r="M379" s="31" t="n">
        <f aca="false">IF(F379="Yes",N(E379)*N(G379),0)</f>
        <v>0</v>
      </c>
      <c r="N379" s="31" t="n">
        <f aca="false">L379+M379</f>
        <v>0</v>
      </c>
    </row>
    <row r="380" customFormat="false" ht="15" hidden="false" customHeight="false" outlineLevel="0" collapsed="false">
      <c r="A380" s="8"/>
      <c r="B380" s="8"/>
      <c r="C380" s="17"/>
      <c r="D380" s="17"/>
      <c r="E380" s="27"/>
      <c r="F380" s="8"/>
      <c r="G380" s="22"/>
      <c r="H380" s="20" t="str">
        <f aca="false">IF(N(E380)=0,"",$C$5-D380)</f>
        <v/>
      </c>
      <c r="I380" s="10" t="str">
        <f aca="false">IF(H380="","",INDEX(Inputs!$A$10:$A$16,MATCH(H380,Inputs!$B$10:$B$16,1)))</f>
        <v/>
      </c>
      <c r="J380" s="31" t="n">
        <f aca="false">IF(OR(N(E380)=0,F380="Yes"),0,E380)</f>
        <v>0</v>
      </c>
      <c r="K380" s="32" t="n">
        <f aca="false">IF(I380="",0,INDEX('Provision Matrix'!$E$6:$E$12,MATCH(I380,'Provision Matrix'!$A$6:$A$12,0)))</f>
        <v>0</v>
      </c>
      <c r="L380" s="31" t="n">
        <f aca="false">J380*K380</f>
        <v>0</v>
      </c>
      <c r="M380" s="31" t="n">
        <f aca="false">IF(F380="Yes",N(E380)*N(G380),0)</f>
        <v>0</v>
      </c>
      <c r="N380" s="31" t="n">
        <f aca="false">L380+M380</f>
        <v>0</v>
      </c>
    </row>
    <row r="381" customFormat="false" ht="15" hidden="false" customHeight="false" outlineLevel="0" collapsed="false">
      <c r="A381" s="8"/>
      <c r="B381" s="8"/>
      <c r="C381" s="17"/>
      <c r="D381" s="17"/>
      <c r="E381" s="27"/>
      <c r="F381" s="8"/>
      <c r="G381" s="22"/>
      <c r="H381" s="20" t="str">
        <f aca="false">IF(N(E381)=0,"",$C$5-D381)</f>
        <v/>
      </c>
      <c r="I381" s="10" t="str">
        <f aca="false">IF(H381="","",INDEX(Inputs!$A$10:$A$16,MATCH(H381,Inputs!$B$10:$B$16,1)))</f>
        <v/>
      </c>
      <c r="J381" s="31" t="n">
        <f aca="false">IF(OR(N(E381)=0,F381="Yes"),0,E381)</f>
        <v>0</v>
      </c>
      <c r="K381" s="32" t="n">
        <f aca="false">IF(I381="",0,INDEX('Provision Matrix'!$E$6:$E$12,MATCH(I381,'Provision Matrix'!$A$6:$A$12,0)))</f>
        <v>0</v>
      </c>
      <c r="L381" s="31" t="n">
        <f aca="false">J381*K381</f>
        <v>0</v>
      </c>
      <c r="M381" s="31" t="n">
        <f aca="false">IF(F381="Yes",N(E381)*N(G381),0)</f>
        <v>0</v>
      </c>
      <c r="N381" s="31" t="n">
        <f aca="false">L381+M381</f>
        <v>0</v>
      </c>
    </row>
    <row r="382" customFormat="false" ht="15" hidden="false" customHeight="false" outlineLevel="0" collapsed="false">
      <c r="A382" s="8"/>
      <c r="B382" s="8"/>
      <c r="C382" s="17"/>
      <c r="D382" s="17"/>
      <c r="E382" s="27"/>
      <c r="F382" s="8"/>
      <c r="G382" s="22"/>
      <c r="H382" s="20" t="str">
        <f aca="false">IF(N(E382)=0,"",$C$5-D382)</f>
        <v/>
      </c>
      <c r="I382" s="10" t="str">
        <f aca="false">IF(H382="","",INDEX(Inputs!$A$10:$A$16,MATCH(H382,Inputs!$B$10:$B$16,1)))</f>
        <v/>
      </c>
      <c r="J382" s="31" t="n">
        <f aca="false">IF(OR(N(E382)=0,F382="Yes"),0,E382)</f>
        <v>0</v>
      </c>
      <c r="K382" s="32" t="n">
        <f aca="false">IF(I382="",0,INDEX('Provision Matrix'!$E$6:$E$12,MATCH(I382,'Provision Matrix'!$A$6:$A$12,0)))</f>
        <v>0</v>
      </c>
      <c r="L382" s="31" t="n">
        <f aca="false">J382*K382</f>
        <v>0</v>
      </c>
      <c r="M382" s="31" t="n">
        <f aca="false">IF(F382="Yes",N(E382)*N(G382),0)</f>
        <v>0</v>
      </c>
      <c r="N382" s="31" t="n">
        <f aca="false">L382+M382</f>
        <v>0</v>
      </c>
    </row>
    <row r="383" customFormat="false" ht="15" hidden="false" customHeight="false" outlineLevel="0" collapsed="false">
      <c r="A383" s="8"/>
      <c r="B383" s="8"/>
      <c r="C383" s="17"/>
      <c r="D383" s="17"/>
      <c r="E383" s="27"/>
      <c r="F383" s="8"/>
      <c r="G383" s="22"/>
      <c r="H383" s="20" t="str">
        <f aca="false">IF(N(E383)=0,"",$C$5-D383)</f>
        <v/>
      </c>
      <c r="I383" s="10" t="str">
        <f aca="false">IF(H383="","",INDEX(Inputs!$A$10:$A$16,MATCH(H383,Inputs!$B$10:$B$16,1)))</f>
        <v/>
      </c>
      <c r="J383" s="31" t="n">
        <f aca="false">IF(OR(N(E383)=0,F383="Yes"),0,E383)</f>
        <v>0</v>
      </c>
      <c r="K383" s="32" t="n">
        <f aca="false">IF(I383="",0,INDEX('Provision Matrix'!$E$6:$E$12,MATCH(I383,'Provision Matrix'!$A$6:$A$12,0)))</f>
        <v>0</v>
      </c>
      <c r="L383" s="31" t="n">
        <f aca="false">J383*K383</f>
        <v>0</v>
      </c>
      <c r="M383" s="31" t="n">
        <f aca="false">IF(F383="Yes",N(E383)*N(G383),0)</f>
        <v>0</v>
      </c>
      <c r="N383" s="31" t="n">
        <f aca="false">L383+M383</f>
        <v>0</v>
      </c>
    </row>
    <row r="384" customFormat="false" ht="15" hidden="false" customHeight="false" outlineLevel="0" collapsed="false">
      <c r="A384" s="8"/>
      <c r="B384" s="8"/>
      <c r="C384" s="17"/>
      <c r="D384" s="17"/>
      <c r="E384" s="27"/>
      <c r="F384" s="8"/>
      <c r="G384" s="22"/>
      <c r="H384" s="20" t="str">
        <f aca="false">IF(N(E384)=0,"",$C$5-D384)</f>
        <v/>
      </c>
      <c r="I384" s="10" t="str">
        <f aca="false">IF(H384="","",INDEX(Inputs!$A$10:$A$16,MATCH(H384,Inputs!$B$10:$B$16,1)))</f>
        <v/>
      </c>
      <c r="J384" s="31" t="n">
        <f aca="false">IF(OR(N(E384)=0,F384="Yes"),0,E384)</f>
        <v>0</v>
      </c>
      <c r="K384" s="32" t="n">
        <f aca="false">IF(I384="",0,INDEX('Provision Matrix'!$E$6:$E$12,MATCH(I384,'Provision Matrix'!$A$6:$A$12,0)))</f>
        <v>0</v>
      </c>
      <c r="L384" s="31" t="n">
        <f aca="false">J384*K384</f>
        <v>0</v>
      </c>
      <c r="M384" s="31" t="n">
        <f aca="false">IF(F384="Yes",N(E384)*N(G384),0)</f>
        <v>0</v>
      </c>
      <c r="N384" s="31" t="n">
        <f aca="false">L384+M384</f>
        <v>0</v>
      </c>
    </row>
    <row r="385" customFormat="false" ht="15" hidden="false" customHeight="false" outlineLevel="0" collapsed="false">
      <c r="A385" s="8"/>
      <c r="B385" s="8"/>
      <c r="C385" s="17"/>
      <c r="D385" s="17"/>
      <c r="E385" s="27"/>
      <c r="F385" s="8"/>
      <c r="G385" s="22"/>
      <c r="H385" s="20" t="str">
        <f aca="false">IF(N(E385)=0,"",$C$5-D385)</f>
        <v/>
      </c>
      <c r="I385" s="10" t="str">
        <f aca="false">IF(H385="","",INDEX(Inputs!$A$10:$A$16,MATCH(H385,Inputs!$B$10:$B$16,1)))</f>
        <v/>
      </c>
      <c r="J385" s="31" t="n">
        <f aca="false">IF(OR(N(E385)=0,F385="Yes"),0,E385)</f>
        <v>0</v>
      </c>
      <c r="K385" s="32" t="n">
        <f aca="false">IF(I385="",0,INDEX('Provision Matrix'!$E$6:$E$12,MATCH(I385,'Provision Matrix'!$A$6:$A$12,0)))</f>
        <v>0</v>
      </c>
      <c r="L385" s="31" t="n">
        <f aca="false">J385*K385</f>
        <v>0</v>
      </c>
      <c r="M385" s="31" t="n">
        <f aca="false">IF(F385="Yes",N(E385)*N(G385),0)</f>
        <v>0</v>
      </c>
      <c r="N385" s="31" t="n">
        <f aca="false">L385+M385</f>
        <v>0</v>
      </c>
    </row>
    <row r="386" customFormat="false" ht="15" hidden="false" customHeight="false" outlineLevel="0" collapsed="false">
      <c r="A386" s="8"/>
      <c r="B386" s="8"/>
      <c r="C386" s="17"/>
      <c r="D386" s="17"/>
      <c r="E386" s="27"/>
      <c r="F386" s="8"/>
      <c r="G386" s="22"/>
      <c r="H386" s="20" t="str">
        <f aca="false">IF(N(E386)=0,"",$C$5-D386)</f>
        <v/>
      </c>
      <c r="I386" s="10" t="str">
        <f aca="false">IF(H386="","",INDEX(Inputs!$A$10:$A$16,MATCH(H386,Inputs!$B$10:$B$16,1)))</f>
        <v/>
      </c>
      <c r="J386" s="31" t="n">
        <f aca="false">IF(OR(N(E386)=0,F386="Yes"),0,E386)</f>
        <v>0</v>
      </c>
      <c r="K386" s="32" t="n">
        <f aca="false">IF(I386="",0,INDEX('Provision Matrix'!$E$6:$E$12,MATCH(I386,'Provision Matrix'!$A$6:$A$12,0)))</f>
        <v>0</v>
      </c>
      <c r="L386" s="31" t="n">
        <f aca="false">J386*K386</f>
        <v>0</v>
      </c>
      <c r="M386" s="31" t="n">
        <f aca="false">IF(F386="Yes",N(E386)*N(G386),0)</f>
        <v>0</v>
      </c>
      <c r="N386" s="31" t="n">
        <f aca="false">L386+M386</f>
        <v>0</v>
      </c>
    </row>
    <row r="387" customFormat="false" ht="15" hidden="false" customHeight="false" outlineLevel="0" collapsed="false">
      <c r="A387" s="8"/>
      <c r="B387" s="8"/>
      <c r="C387" s="17"/>
      <c r="D387" s="17"/>
      <c r="E387" s="27"/>
      <c r="F387" s="8"/>
      <c r="G387" s="22"/>
      <c r="H387" s="20" t="str">
        <f aca="false">IF(N(E387)=0,"",$C$5-D387)</f>
        <v/>
      </c>
      <c r="I387" s="10" t="str">
        <f aca="false">IF(H387="","",INDEX(Inputs!$A$10:$A$16,MATCH(H387,Inputs!$B$10:$B$16,1)))</f>
        <v/>
      </c>
      <c r="J387" s="31" t="n">
        <f aca="false">IF(OR(N(E387)=0,F387="Yes"),0,E387)</f>
        <v>0</v>
      </c>
      <c r="K387" s="32" t="n">
        <f aca="false">IF(I387="",0,INDEX('Provision Matrix'!$E$6:$E$12,MATCH(I387,'Provision Matrix'!$A$6:$A$12,0)))</f>
        <v>0</v>
      </c>
      <c r="L387" s="31" t="n">
        <f aca="false">J387*K387</f>
        <v>0</v>
      </c>
      <c r="M387" s="31" t="n">
        <f aca="false">IF(F387="Yes",N(E387)*N(G387),0)</f>
        <v>0</v>
      </c>
      <c r="N387" s="31" t="n">
        <f aca="false">L387+M387</f>
        <v>0</v>
      </c>
    </row>
    <row r="388" customFormat="false" ht="15" hidden="false" customHeight="false" outlineLevel="0" collapsed="false">
      <c r="A388" s="8"/>
      <c r="B388" s="8"/>
      <c r="C388" s="17"/>
      <c r="D388" s="17"/>
      <c r="E388" s="27"/>
      <c r="F388" s="8"/>
      <c r="G388" s="22"/>
      <c r="H388" s="20" t="str">
        <f aca="false">IF(N(E388)=0,"",$C$5-D388)</f>
        <v/>
      </c>
      <c r="I388" s="10" t="str">
        <f aca="false">IF(H388="","",INDEX(Inputs!$A$10:$A$16,MATCH(H388,Inputs!$B$10:$B$16,1)))</f>
        <v/>
      </c>
      <c r="J388" s="31" t="n">
        <f aca="false">IF(OR(N(E388)=0,F388="Yes"),0,E388)</f>
        <v>0</v>
      </c>
      <c r="K388" s="32" t="n">
        <f aca="false">IF(I388="",0,INDEX('Provision Matrix'!$E$6:$E$12,MATCH(I388,'Provision Matrix'!$A$6:$A$12,0)))</f>
        <v>0</v>
      </c>
      <c r="L388" s="31" t="n">
        <f aca="false">J388*K388</f>
        <v>0</v>
      </c>
      <c r="M388" s="31" t="n">
        <f aca="false">IF(F388="Yes",N(E388)*N(G388),0)</f>
        <v>0</v>
      </c>
      <c r="N388" s="31" t="n">
        <f aca="false">L388+M388</f>
        <v>0</v>
      </c>
    </row>
    <row r="389" customFormat="false" ht="15" hidden="false" customHeight="false" outlineLevel="0" collapsed="false">
      <c r="A389" s="8"/>
      <c r="B389" s="8"/>
      <c r="C389" s="17"/>
      <c r="D389" s="17"/>
      <c r="E389" s="27"/>
      <c r="F389" s="8"/>
      <c r="G389" s="22"/>
      <c r="H389" s="20" t="str">
        <f aca="false">IF(N(E389)=0,"",$C$5-D389)</f>
        <v/>
      </c>
      <c r="I389" s="10" t="str">
        <f aca="false">IF(H389="","",INDEX(Inputs!$A$10:$A$16,MATCH(H389,Inputs!$B$10:$B$16,1)))</f>
        <v/>
      </c>
      <c r="J389" s="31" t="n">
        <f aca="false">IF(OR(N(E389)=0,F389="Yes"),0,E389)</f>
        <v>0</v>
      </c>
      <c r="K389" s="32" t="n">
        <f aca="false">IF(I389="",0,INDEX('Provision Matrix'!$E$6:$E$12,MATCH(I389,'Provision Matrix'!$A$6:$A$12,0)))</f>
        <v>0</v>
      </c>
      <c r="L389" s="31" t="n">
        <f aca="false">J389*K389</f>
        <v>0</v>
      </c>
      <c r="M389" s="31" t="n">
        <f aca="false">IF(F389="Yes",N(E389)*N(G389),0)</f>
        <v>0</v>
      </c>
      <c r="N389" s="31" t="n">
        <f aca="false">L389+M389</f>
        <v>0</v>
      </c>
    </row>
    <row r="390" customFormat="false" ht="15" hidden="false" customHeight="false" outlineLevel="0" collapsed="false">
      <c r="A390" s="8"/>
      <c r="B390" s="8"/>
      <c r="C390" s="17"/>
      <c r="D390" s="17"/>
      <c r="E390" s="27"/>
      <c r="F390" s="8"/>
      <c r="G390" s="22"/>
      <c r="H390" s="20" t="str">
        <f aca="false">IF(N(E390)=0,"",$C$5-D390)</f>
        <v/>
      </c>
      <c r="I390" s="10" t="str">
        <f aca="false">IF(H390="","",INDEX(Inputs!$A$10:$A$16,MATCH(H390,Inputs!$B$10:$B$16,1)))</f>
        <v/>
      </c>
      <c r="J390" s="31" t="n">
        <f aca="false">IF(OR(N(E390)=0,F390="Yes"),0,E390)</f>
        <v>0</v>
      </c>
      <c r="K390" s="32" t="n">
        <f aca="false">IF(I390="",0,INDEX('Provision Matrix'!$E$6:$E$12,MATCH(I390,'Provision Matrix'!$A$6:$A$12,0)))</f>
        <v>0</v>
      </c>
      <c r="L390" s="31" t="n">
        <f aca="false">J390*K390</f>
        <v>0</v>
      </c>
      <c r="M390" s="31" t="n">
        <f aca="false">IF(F390="Yes",N(E390)*N(G390),0)</f>
        <v>0</v>
      </c>
      <c r="N390" s="31" t="n">
        <f aca="false">L390+M390</f>
        <v>0</v>
      </c>
    </row>
    <row r="391" customFormat="false" ht="15" hidden="false" customHeight="false" outlineLevel="0" collapsed="false">
      <c r="A391" s="8"/>
      <c r="B391" s="8"/>
      <c r="C391" s="17"/>
      <c r="D391" s="17"/>
      <c r="E391" s="27"/>
      <c r="F391" s="8"/>
      <c r="G391" s="22"/>
      <c r="H391" s="20" t="str">
        <f aca="false">IF(N(E391)=0,"",$C$5-D391)</f>
        <v/>
      </c>
      <c r="I391" s="10" t="str">
        <f aca="false">IF(H391="","",INDEX(Inputs!$A$10:$A$16,MATCH(H391,Inputs!$B$10:$B$16,1)))</f>
        <v/>
      </c>
      <c r="J391" s="31" t="n">
        <f aca="false">IF(OR(N(E391)=0,F391="Yes"),0,E391)</f>
        <v>0</v>
      </c>
      <c r="K391" s="32" t="n">
        <f aca="false">IF(I391="",0,INDEX('Provision Matrix'!$E$6:$E$12,MATCH(I391,'Provision Matrix'!$A$6:$A$12,0)))</f>
        <v>0</v>
      </c>
      <c r="L391" s="31" t="n">
        <f aca="false">J391*K391</f>
        <v>0</v>
      </c>
      <c r="M391" s="31" t="n">
        <f aca="false">IF(F391="Yes",N(E391)*N(G391),0)</f>
        <v>0</v>
      </c>
      <c r="N391" s="31" t="n">
        <f aca="false">L391+M391</f>
        <v>0</v>
      </c>
    </row>
    <row r="392" customFormat="false" ht="15" hidden="false" customHeight="false" outlineLevel="0" collapsed="false">
      <c r="A392" s="8"/>
      <c r="B392" s="8"/>
      <c r="C392" s="17"/>
      <c r="D392" s="17"/>
      <c r="E392" s="27"/>
      <c r="F392" s="8"/>
      <c r="G392" s="22"/>
      <c r="H392" s="20" t="str">
        <f aca="false">IF(N(E392)=0,"",$C$5-D392)</f>
        <v/>
      </c>
      <c r="I392" s="10" t="str">
        <f aca="false">IF(H392="","",INDEX(Inputs!$A$10:$A$16,MATCH(H392,Inputs!$B$10:$B$16,1)))</f>
        <v/>
      </c>
      <c r="J392" s="31" t="n">
        <f aca="false">IF(OR(N(E392)=0,F392="Yes"),0,E392)</f>
        <v>0</v>
      </c>
      <c r="K392" s="32" t="n">
        <f aca="false">IF(I392="",0,INDEX('Provision Matrix'!$E$6:$E$12,MATCH(I392,'Provision Matrix'!$A$6:$A$12,0)))</f>
        <v>0</v>
      </c>
      <c r="L392" s="31" t="n">
        <f aca="false">J392*K392</f>
        <v>0</v>
      </c>
      <c r="M392" s="31" t="n">
        <f aca="false">IF(F392="Yes",N(E392)*N(G392),0)</f>
        <v>0</v>
      </c>
      <c r="N392" s="31" t="n">
        <f aca="false">L392+M392</f>
        <v>0</v>
      </c>
    </row>
    <row r="393" customFormat="false" ht="15" hidden="false" customHeight="false" outlineLevel="0" collapsed="false">
      <c r="A393" s="8"/>
      <c r="B393" s="8"/>
      <c r="C393" s="17"/>
      <c r="D393" s="17"/>
      <c r="E393" s="27"/>
      <c r="F393" s="8"/>
      <c r="G393" s="22"/>
      <c r="H393" s="20" t="str">
        <f aca="false">IF(N(E393)=0,"",$C$5-D393)</f>
        <v/>
      </c>
      <c r="I393" s="10" t="str">
        <f aca="false">IF(H393="","",INDEX(Inputs!$A$10:$A$16,MATCH(H393,Inputs!$B$10:$B$16,1)))</f>
        <v/>
      </c>
      <c r="J393" s="31" t="n">
        <f aca="false">IF(OR(N(E393)=0,F393="Yes"),0,E393)</f>
        <v>0</v>
      </c>
      <c r="K393" s="32" t="n">
        <f aca="false">IF(I393="",0,INDEX('Provision Matrix'!$E$6:$E$12,MATCH(I393,'Provision Matrix'!$A$6:$A$12,0)))</f>
        <v>0</v>
      </c>
      <c r="L393" s="31" t="n">
        <f aca="false">J393*K393</f>
        <v>0</v>
      </c>
      <c r="M393" s="31" t="n">
        <f aca="false">IF(F393="Yes",N(E393)*N(G393),0)</f>
        <v>0</v>
      </c>
      <c r="N393" s="31" t="n">
        <f aca="false">L393+M393</f>
        <v>0</v>
      </c>
    </row>
    <row r="394" customFormat="false" ht="15" hidden="false" customHeight="false" outlineLevel="0" collapsed="false">
      <c r="A394" s="8"/>
      <c r="B394" s="8"/>
      <c r="C394" s="17"/>
      <c r="D394" s="17"/>
      <c r="E394" s="27"/>
      <c r="F394" s="8"/>
      <c r="G394" s="22"/>
      <c r="H394" s="20" t="str">
        <f aca="false">IF(N(E394)=0,"",$C$5-D394)</f>
        <v/>
      </c>
      <c r="I394" s="10" t="str">
        <f aca="false">IF(H394="","",INDEX(Inputs!$A$10:$A$16,MATCH(H394,Inputs!$B$10:$B$16,1)))</f>
        <v/>
      </c>
      <c r="J394" s="31" t="n">
        <f aca="false">IF(OR(N(E394)=0,F394="Yes"),0,E394)</f>
        <v>0</v>
      </c>
      <c r="K394" s="32" t="n">
        <f aca="false">IF(I394="",0,INDEX('Provision Matrix'!$E$6:$E$12,MATCH(I394,'Provision Matrix'!$A$6:$A$12,0)))</f>
        <v>0</v>
      </c>
      <c r="L394" s="31" t="n">
        <f aca="false">J394*K394</f>
        <v>0</v>
      </c>
      <c r="M394" s="31" t="n">
        <f aca="false">IF(F394="Yes",N(E394)*N(G394),0)</f>
        <v>0</v>
      </c>
      <c r="N394" s="31" t="n">
        <f aca="false">L394+M394</f>
        <v>0</v>
      </c>
    </row>
    <row r="395" customFormat="false" ht="15" hidden="false" customHeight="false" outlineLevel="0" collapsed="false">
      <c r="A395" s="8"/>
      <c r="B395" s="8"/>
      <c r="C395" s="17"/>
      <c r="D395" s="17"/>
      <c r="E395" s="27"/>
      <c r="F395" s="8"/>
      <c r="G395" s="22"/>
      <c r="H395" s="20" t="str">
        <f aca="false">IF(N(E395)=0,"",$C$5-D395)</f>
        <v/>
      </c>
      <c r="I395" s="10" t="str">
        <f aca="false">IF(H395="","",INDEX(Inputs!$A$10:$A$16,MATCH(H395,Inputs!$B$10:$B$16,1)))</f>
        <v/>
      </c>
      <c r="J395" s="31" t="n">
        <f aca="false">IF(OR(N(E395)=0,F395="Yes"),0,E395)</f>
        <v>0</v>
      </c>
      <c r="K395" s="32" t="n">
        <f aca="false">IF(I395="",0,INDEX('Provision Matrix'!$E$6:$E$12,MATCH(I395,'Provision Matrix'!$A$6:$A$12,0)))</f>
        <v>0</v>
      </c>
      <c r="L395" s="31" t="n">
        <f aca="false">J395*K395</f>
        <v>0</v>
      </c>
      <c r="M395" s="31" t="n">
        <f aca="false">IF(F395="Yes",N(E395)*N(G395),0)</f>
        <v>0</v>
      </c>
      <c r="N395" s="31" t="n">
        <f aca="false">L395+M395</f>
        <v>0</v>
      </c>
    </row>
    <row r="396" customFormat="false" ht="15" hidden="false" customHeight="false" outlineLevel="0" collapsed="false">
      <c r="A396" s="8"/>
      <c r="B396" s="8"/>
      <c r="C396" s="17"/>
      <c r="D396" s="17"/>
      <c r="E396" s="27"/>
      <c r="F396" s="8"/>
      <c r="G396" s="22"/>
      <c r="H396" s="20" t="str">
        <f aca="false">IF(N(E396)=0,"",$C$5-D396)</f>
        <v/>
      </c>
      <c r="I396" s="10" t="str">
        <f aca="false">IF(H396="","",INDEX(Inputs!$A$10:$A$16,MATCH(H396,Inputs!$B$10:$B$16,1)))</f>
        <v/>
      </c>
      <c r="J396" s="31" t="n">
        <f aca="false">IF(OR(N(E396)=0,F396="Yes"),0,E396)</f>
        <v>0</v>
      </c>
      <c r="K396" s="32" t="n">
        <f aca="false">IF(I396="",0,INDEX('Provision Matrix'!$E$6:$E$12,MATCH(I396,'Provision Matrix'!$A$6:$A$12,0)))</f>
        <v>0</v>
      </c>
      <c r="L396" s="31" t="n">
        <f aca="false">J396*K396</f>
        <v>0</v>
      </c>
      <c r="M396" s="31" t="n">
        <f aca="false">IF(F396="Yes",N(E396)*N(G396),0)</f>
        <v>0</v>
      </c>
      <c r="N396" s="31" t="n">
        <f aca="false">L396+M396</f>
        <v>0</v>
      </c>
    </row>
    <row r="397" customFormat="false" ht="15" hidden="false" customHeight="false" outlineLevel="0" collapsed="false">
      <c r="A397" s="8"/>
      <c r="B397" s="8"/>
      <c r="C397" s="17"/>
      <c r="D397" s="17"/>
      <c r="E397" s="27"/>
      <c r="F397" s="8"/>
      <c r="G397" s="22"/>
      <c r="H397" s="20" t="str">
        <f aca="false">IF(N(E397)=0,"",$C$5-D397)</f>
        <v/>
      </c>
      <c r="I397" s="10" t="str">
        <f aca="false">IF(H397="","",INDEX(Inputs!$A$10:$A$16,MATCH(H397,Inputs!$B$10:$B$16,1)))</f>
        <v/>
      </c>
      <c r="J397" s="31" t="n">
        <f aca="false">IF(OR(N(E397)=0,F397="Yes"),0,E397)</f>
        <v>0</v>
      </c>
      <c r="K397" s="32" t="n">
        <f aca="false">IF(I397="",0,INDEX('Provision Matrix'!$E$6:$E$12,MATCH(I397,'Provision Matrix'!$A$6:$A$12,0)))</f>
        <v>0</v>
      </c>
      <c r="L397" s="31" t="n">
        <f aca="false">J397*K397</f>
        <v>0</v>
      </c>
      <c r="M397" s="31" t="n">
        <f aca="false">IF(F397="Yes",N(E397)*N(G397),0)</f>
        <v>0</v>
      </c>
      <c r="N397" s="31" t="n">
        <f aca="false">L397+M397</f>
        <v>0</v>
      </c>
    </row>
    <row r="398" customFormat="false" ht="15" hidden="false" customHeight="false" outlineLevel="0" collapsed="false">
      <c r="A398" s="8"/>
      <c r="B398" s="8"/>
      <c r="C398" s="17"/>
      <c r="D398" s="17"/>
      <c r="E398" s="27"/>
      <c r="F398" s="8"/>
      <c r="G398" s="22"/>
      <c r="H398" s="20" t="str">
        <f aca="false">IF(N(E398)=0,"",$C$5-D398)</f>
        <v/>
      </c>
      <c r="I398" s="10" t="str">
        <f aca="false">IF(H398="","",INDEX(Inputs!$A$10:$A$16,MATCH(H398,Inputs!$B$10:$B$16,1)))</f>
        <v/>
      </c>
      <c r="J398" s="31" t="n">
        <f aca="false">IF(OR(N(E398)=0,F398="Yes"),0,E398)</f>
        <v>0</v>
      </c>
      <c r="K398" s="32" t="n">
        <f aca="false">IF(I398="",0,INDEX('Provision Matrix'!$E$6:$E$12,MATCH(I398,'Provision Matrix'!$A$6:$A$12,0)))</f>
        <v>0</v>
      </c>
      <c r="L398" s="31" t="n">
        <f aca="false">J398*K398</f>
        <v>0</v>
      </c>
      <c r="M398" s="31" t="n">
        <f aca="false">IF(F398="Yes",N(E398)*N(G398),0)</f>
        <v>0</v>
      </c>
      <c r="N398" s="31" t="n">
        <f aca="false">L398+M398</f>
        <v>0</v>
      </c>
    </row>
    <row r="399" customFormat="false" ht="15" hidden="false" customHeight="false" outlineLevel="0" collapsed="false">
      <c r="A399" s="8"/>
      <c r="B399" s="8"/>
      <c r="C399" s="17"/>
      <c r="D399" s="17"/>
      <c r="E399" s="27"/>
      <c r="F399" s="8"/>
      <c r="G399" s="22"/>
      <c r="H399" s="20" t="str">
        <f aca="false">IF(N(E399)=0,"",$C$5-D399)</f>
        <v/>
      </c>
      <c r="I399" s="10" t="str">
        <f aca="false">IF(H399="","",INDEX(Inputs!$A$10:$A$16,MATCH(H399,Inputs!$B$10:$B$16,1)))</f>
        <v/>
      </c>
      <c r="J399" s="31" t="n">
        <f aca="false">IF(OR(N(E399)=0,F399="Yes"),0,E399)</f>
        <v>0</v>
      </c>
      <c r="K399" s="32" t="n">
        <f aca="false">IF(I399="",0,INDEX('Provision Matrix'!$E$6:$E$12,MATCH(I399,'Provision Matrix'!$A$6:$A$12,0)))</f>
        <v>0</v>
      </c>
      <c r="L399" s="31" t="n">
        <f aca="false">J399*K399</f>
        <v>0</v>
      </c>
      <c r="M399" s="31" t="n">
        <f aca="false">IF(F399="Yes",N(E399)*N(G399),0)</f>
        <v>0</v>
      </c>
      <c r="N399" s="31" t="n">
        <f aca="false">L399+M399</f>
        <v>0</v>
      </c>
    </row>
    <row r="400" customFormat="false" ht="15" hidden="false" customHeight="false" outlineLevel="0" collapsed="false">
      <c r="A400" s="8"/>
      <c r="B400" s="8"/>
      <c r="C400" s="17"/>
      <c r="D400" s="17"/>
      <c r="E400" s="27"/>
      <c r="F400" s="8"/>
      <c r="G400" s="22"/>
      <c r="H400" s="20" t="str">
        <f aca="false">IF(N(E400)=0,"",$C$5-D400)</f>
        <v/>
      </c>
      <c r="I400" s="10" t="str">
        <f aca="false">IF(H400="","",INDEX(Inputs!$A$10:$A$16,MATCH(H400,Inputs!$B$10:$B$16,1)))</f>
        <v/>
      </c>
      <c r="J400" s="31" t="n">
        <f aca="false">IF(OR(N(E400)=0,F400="Yes"),0,E400)</f>
        <v>0</v>
      </c>
      <c r="K400" s="32" t="n">
        <f aca="false">IF(I400="",0,INDEX('Provision Matrix'!$E$6:$E$12,MATCH(I400,'Provision Matrix'!$A$6:$A$12,0)))</f>
        <v>0</v>
      </c>
      <c r="L400" s="31" t="n">
        <f aca="false">J400*K400</f>
        <v>0</v>
      </c>
      <c r="M400" s="31" t="n">
        <f aca="false">IF(F400="Yes",N(E400)*N(G400),0)</f>
        <v>0</v>
      </c>
      <c r="N400" s="31" t="n">
        <f aca="false">L400+M400</f>
        <v>0</v>
      </c>
    </row>
    <row r="401" customFormat="false" ht="15" hidden="false" customHeight="false" outlineLevel="0" collapsed="false">
      <c r="A401" s="8"/>
      <c r="B401" s="8"/>
      <c r="C401" s="17"/>
      <c r="D401" s="17"/>
      <c r="E401" s="27"/>
      <c r="F401" s="8"/>
      <c r="G401" s="22"/>
      <c r="H401" s="20" t="str">
        <f aca="false">IF(N(E401)=0,"",$C$5-D401)</f>
        <v/>
      </c>
      <c r="I401" s="10" t="str">
        <f aca="false">IF(H401="","",INDEX(Inputs!$A$10:$A$16,MATCH(H401,Inputs!$B$10:$B$16,1)))</f>
        <v/>
      </c>
      <c r="J401" s="31" t="n">
        <f aca="false">IF(OR(N(E401)=0,F401="Yes"),0,E401)</f>
        <v>0</v>
      </c>
      <c r="K401" s="32" t="n">
        <f aca="false">IF(I401="",0,INDEX('Provision Matrix'!$E$6:$E$12,MATCH(I401,'Provision Matrix'!$A$6:$A$12,0)))</f>
        <v>0</v>
      </c>
      <c r="L401" s="31" t="n">
        <f aca="false">J401*K401</f>
        <v>0</v>
      </c>
      <c r="M401" s="31" t="n">
        <f aca="false">IF(F401="Yes",N(E401)*N(G401),0)</f>
        <v>0</v>
      </c>
      <c r="N401" s="31" t="n">
        <f aca="false">L401+M401</f>
        <v>0</v>
      </c>
    </row>
    <row r="402" customFormat="false" ht="15" hidden="false" customHeight="false" outlineLevel="0" collapsed="false">
      <c r="A402" s="8"/>
      <c r="B402" s="8"/>
      <c r="C402" s="17"/>
      <c r="D402" s="17"/>
      <c r="E402" s="27"/>
      <c r="F402" s="8"/>
      <c r="G402" s="22"/>
      <c r="H402" s="20" t="str">
        <f aca="false">IF(N(E402)=0,"",$C$5-D402)</f>
        <v/>
      </c>
      <c r="I402" s="10" t="str">
        <f aca="false">IF(H402="","",INDEX(Inputs!$A$10:$A$16,MATCH(H402,Inputs!$B$10:$B$16,1)))</f>
        <v/>
      </c>
      <c r="J402" s="31" t="n">
        <f aca="false">IF(OR(N(E402)=0,F402="Yes"),0,E402)</f>
        <v>0</v>
      </c>
      <c r="K402" s="32" t="n">
        <f aca="false">IF(I402="",0,INDEX('Provision Matrix'!$E$6:$E$12,MATCH(I402,'Provision Matrix'!$A$6:$A$12,0)))</f>
        <v>0</v>
      </c>
      <c r="L402" s="31" t="n">
        <f aca="false">J402*K402</f>
        <v>0</v>
      </c>
      <c r="M402" s="31" t="n">
        <f aca="false">IF(F402="Yes",N(E402)*N(G402),0)</f>
        <v>0</v>
      </c>
      <c r="N402" s="31" t="n">
        <f aca="false">L402+M402</f>
        <v>0</v>
      </c>
    </row>
    <row r="403" customFormat="false" ht="15" hidden="false" customHeight="false" outlineLevel="0" collapsed="false">
      <c r="A403" s="8"/>
      <c r="B403" s="8"/>
      <c r="C403" s="17"/>
      <c r="D403" s="17"/>
      <c r="E403" s="27"/>
      <c r="F403" s="8"/>
      <c r="G403" s="22"/>
      <c r="H403" s="20" t="str">
        <f aca="false">IF(N(E403)=0,"",$C$5-D403)</f>
        <v/>
      </c>
      <c r="I403" s="10" t="str">
        <f aca="false">IF(H403="","",INDEX(Inputs!$A$10:$A$16,MATCH(H403,Inputs!$B$10:$B$16,1)))</f>
        <v/>
      </c>
      <c r="J403" s="31" t="n">
        <f aca="false">IF(OR(N(E403)=0,F403="Yes"),0,E403)</f>
        <v>0</v>
      </c>
      <c r="K403" s="32" t="n">
        <f aca="false">IF(I403="",0,INDEX('Provision Matrix'!$E$6:$E$12,MATCH(I403,'Provision Matrix'!$A$6:$A$12,0)))</f>
        <v>0</v>
      </c>
      <c r="L403" s="31" t="n">
        <f aca="false">J403*K403</f>
        <v>0</v>
      </c>
      <c r="M403" s="31" t="n">
        <f aca="false">IF(F403="Yes",N(E403)*N(G403),0)</f>
        <v>0</v>
      </c>
      <c r="N403" s="31" t="n">
        <f aca="false">L403+M403</f>
        <v>0</v>
      </c>
    </row>
    <row r="404" customFormat="false" ht="15" hidden="false" customHeight="false" outlineLevel="0" collapsed="false">
      <c r="A404" s="8"/>
      <c r="B404" s="8"/>
      <c r="C404" s="17"/>
      <c r="D404" s="17"/>
      <c r="E404" s="27"/>
      <c r="F404" s="8"/>
      <c r="G404" s="22"/>
      <c r="H404" s="20" t="str">
        <f aca="false">IF(N(E404)=0,"",$C$5-D404)</f>
        <v/>
      </c>
      <c r="I404" s="10" t="str">
        <f aca="false">IF(H404="","",INDEX(Inputs!$A$10:$A$16,MATCH(H404,Inputs!$B$10:$B$16,1)))</f>
        <v/>
      </c>
      <c r="J404" s="31" t="n">
        <f aca="false">IF(OR(N(E404)=0,F404="Yes"),0,E404)</f>
        <v>0</v>
      </c>
      <c r="K404" s="32" t="n">
        <f aca="false">IF(I404="",0,INDEX('Provision Matrix'!$E$6:$E$12,MATCH(I404,'Provision Matrix'!$A$6:$A$12,0)))</f>
        <v>0</v>
      </c>
      <c r="L404" s="31" t="n">
        <f aca="false">J404*K404</f>
        <v>0</v>
      </c>
      <c r="M404" s="31" t="n">
        <f aca="false">IF(F404="Yes",N(E404)*N(G404),0)</f>
        <v>0</v>
      </c>
      <c r="N404" s="31" t="n">
        <f aca="false">L404+M404</f>
        <v>0</v>
      </c>
    </row>
    <row r="405" customFormat="false" ht="15" hidden="false" customHeight="false" outlineLevel="0" collapsed="false">
      <c r="A405" s="8"/>
      <c r="B405" s="8"/>
      <c r="C405" s="17"/>
      <c r="D405" s="17"/>
      <c r="E405" s="27"/>
      <c r="F405" s="8"/>
      <c r="G405" s="22"/>
      <c r="H405" s="20" t="str">
        <f aca="false">IF(N(E405)=0,"",$C$5-D405)</f>
        <v/>
      </c>
      <c r="I405" s="10" t="str">
        <f aca="false">IF(H405="","",INDEX(Inputs!$A$10:$A$16,MATCH(H405,Inputs!$B$10:$B$16,1)))</f>
        <v/>
      </c>
      <c r="J405" s="31" t="n">
        <f aca="false">IF(OR(N(E405)=0,F405="Yes"),0,E405)</f>
        <v>0</v>
      </c>
      <c r="K405" s="32" t="n">
        <f aca="false">IF(I405="",0,INDEX('Provision Matrix'!$E$6:$E$12,MATCH(I405,'Provision Matrix'!$A$6:$A$12,0)))</f>
        <v>0</v>
      </c>
      <c r="L405" s="31" t="n">
        <f aca="false">J405*K405</f>
        <v>0</v>
      </c>
      <c r="M405" s="31" t="n">
        <f aca="false">IF(F405="Yes",N(E405)*N(G405),0)</f>
        <v>0</v>
      </c>
      <c r="N405" s="31" t="n">
        <f aca="false">L405+M405</f>
        <v>0</v>
      </c>
    </row>
    <row r="406" customFormat="false" ht="15" hidden="false" customHeight="false" outlineLevel="0" collapsed="false">
      <c r="A406" s="8"/>
      <c r="B406" s="8"/>
      <c r="C406" s="17"/>
      <c r="D406" s="17"/>
      <c r="E406" s="27"/>
      <c r="F406" s="8"/>
      <c r="G406" s="22"/>
      <c r="H406" s="20" t="str">
        <f aca="false">IF(N(E406)=0,"",$C$5-D406)</f>
        <v/>
      </c>
      <c r="I406" s="10" t="str">
        <f aca="false">IF(H406="","",INDEX(Inputs!$A$10:$A$16,MATCH(H406,Inputs!$B$10:$B$16,1)))</f>
        <v/>
      </c>
      <c r="J406" s="31" t="n">
        <f aca="false">IF(OR(N(E406)=0,F406="Yes"),0,E406)</f>
        <v>0</v>
      </c>
      <c r="K406" s="32" t="n">
        <f aca="false">IF(I406="",0,INDEX('Provision Matrix'!$E$6:$E$12,MATCH(I406,'Provision Matrix'!$A$6:$A$12,0)))</f>
        <v>0</v>
      </c>
      <c r="L406" s="31" t="n">
        <f aca="false">J406*K406</f>
        <v>0</v>
      </c>
      <c r="M406" s="31" t="n">
        <f aca="false">IF(F406="Yes",N(E406)*N(G406),0)</f>
        <v>0</v>
      </c>
      <c r="N406" s="31" t="n">
        <f aca="false">L406+M406</f>
        <v>0</v>
      </c>
    </row>
    <row r="407" customFormat="false" ht="15" hidden="false" customHeight="false" outlineLevel="0" collapsed="false">
      <c r="A407" s="8"/>
      <c r="B407" s="8"/>
      <c r="C407" s="17"/>
      <c r="D407" s="17"/>
      <c r="E407" s="27"/>
      <c r="F407" s="8"/>
      <c r="G407" s="22"/>
      <c r="H407" s="20" t="str">
        <f aca="false">IF(N(E407)=0,"",$C$5-D407)</f>
        <v/>
      </c>
      <c r="I407" s="10" t="str">
        <f aca="false">IF(H407="","",INDEX(Inputs!$A$10:$A$16,MATCH(H407,Inputs!$B$10:$B$16,1)))</f>
        <v/>
      </c>
      <c r="J407" s="31" t="n">
        <f aca="false">IF(OR(N(E407)=0,F407="Yes"),0,E407)</f>
        <v>0</v>
      </c>
      <c r="K407" s="32" t="n">
        <f aca="false">IF(I407="",0,INDEX('Provision Matrix'!$E$6:$E$12,MATCH(I407,'Provision Matrix'!$A$6:$A$12,0)))</f>
        <v>0</v>
      </c>
      <c r="L407" s="31" t="n">
        <f aca="false">J407*K407</f>
        <v>0</v>
      </c>
      <c r="M407" s="31" t="n">
        <f aca="false">IF(F407="Yes",N(E407)*N(G407),0)</f>
        <v>0</v>
      </c>
      <c r="N407" s="31" t="n">
        <f aca="false">L407+M407</f>
        <v>0</v>
      </c>
    </row>
    <row r="408" customFormat="false" ht="15" hidden="false" customHeight="false" outlineLevel="0" collapsed="false">
      <c r="A408" s="8"/>
      <c r="B408" s="8"/>
      <c r="C408" s="17"/>
      <c r="D408" s="17"/>
      <c r="E408" s="27"/>
      <c r="F408" s="8"/>
      <c r="G408" s="22"/>
      <c r="H408" s="20" t="str">
        <f aca="false">IF(N(E408)=0,"",$C$5-D408)</f>
        <v/>
      </c>
      <c r="I408" s="10" t="str">
        <f aca="false">IF(H408="","",INDEX(Inputs!$A$10:$A$16,MATCH(H408,Inputs!$B$10:$B$16,1)))</f>
        <v/>
      </c>
      <c r="J408" s="31" t="n">
        <f aca="false">IF(OR(N(E408)=0,F408="Yes"),0,E408)</f>
        <v>0</v>
      </c>
      <c r="K408" s="32" t="n">
        <f aca="false">IF(I408="",0,INDEX('Provision Matrix'!$E$6:$E$12,MATCH(I408,'Provision Matrix'!$A$6:$A$12,0)))</f>
        <v>0</v>
      </c>
      <c r="L408" s="31" t="n">
        <f aca="false">J408*K408</f>
        <v>0</v>
      </c>
      <c r="M408" s="31" t="n">
        <f aca="false">IF(F408="Yes",N(E408)*N(G408),0)</f>
        <v>0</v>
      </c>
      <c r="N408" s="31" t="n">
        <f aca="false">L408+M408</f>
        <v>0</v>
      </c>
    </row>
    <row r="409" customFormat="false" ht="15" hidden="false" customHeight="false" outlineLevel="0" collapsed="false">
      <c r="A409" s="8"/>
      <c r="B409" s="8"/>
      <c r="C409" s="17"/>
      <c r="D409" s="17"/>
      <c r="E409" s="27"/>
      <c r="F409" s="8"/>
      <c r="G409" s="22"/>
      <c r="H409" s="20" t="str">
        <f aca="false">IF(N(E409)=0,"",$C$5-D409)</f>
        <v/>
      </c>
      <c r="I409" s="10" t="str">
        <f aca="false">IF(H409="","",INDEX(Inputs!$A$10:$A$16,MATCH(H409,Inputs!$B$10:$B$16,1)))</f>
        <v/>
      </c>
      <c r="J409" s="31" t="n">
        <f aca="false">IF(OR(N(E409)=0,F409="Yes"),0,E409)</f>
        <v>0</v>
      </c>
      <c r="K409" s="32" t="n">
        <f aca="false">IF(I409="",0,INDEX('Provision Matrix'!$E$6:$E$12,MATCH(I409,'Provision Matrix'!$A$6:$A$12,0)))</f>
        <v>0</v>
      </c>
      <c r="L409" s="31" t="n">
        <f aca="false">J409*K409</f>
        <v>0</v>
      </c>
      <c r="M409" s="31" t="n">
        <f aca="false">IF(F409="Yes",N(E409)*N(G409),0)</f>
        <v>0</v>
      </c>
      <c r="N409" s="31" t="n">
        <f aca="false">L409+M409</f>
        <v>0</v>
      </c>
    </row>
    <row r="410" customFormat="false" ht="15" hidden="false" customHeight="false" outlineLevel="0" collapsed="false">
      <c r="A410" s="8"/>
      <c r="B410" s="8"/>
      <c r="C410" s="17"/>
      <c r="D410" s="17"/>
      <c r="E410" s="27"/>
      <c r="F410" s="8"/>
      <c r="G410" s="22"/>
      <c r="H410" s="20" t="str">
        <f aca="false">IF(N(E410)=0,"",$C$5-D410)</f>
        <v/>
      </c>
      <c r="I410" s="10" t="str">
        <f aca="false">IF(H410="","",INDEX(Inputs!$A$10:$A$16,MATCH(H410,Inputs!$B$10:$B$16,1)))</f>
        <v/>
      </c>
      <c r="J410" s="31" t="n">
        <f aca="false">IF(OR(N(E410)=0,F410="Yes"),0,E410)</f>
        <v>0</v>
      </c>
      <c r="K410" s="32" t="n">
        <f aca="false">IF(I410="",0,INDEX('Provision Matrix'!$E$6:$E$12,MATCH(I410,'Provision Matrix'!$A$6:$A$12,0)))</f>
        <v>0</v>
      </c>
      <c r="L410" s="31" t="n">
        <f aca="false">J410*K410</f>
        <v>0</v>
      </c>
      <c r="M410" s="31" t="n">
        <f aca="false">IF(F410="Yes",N(E410)*N(G410),0)</f>
        <v>0</v>
      </c>
      <c r="N410" s="31" t="n">
        <f aca="false">L410+M410</f>
        <v>0</v>
      </c>
    </row>
    <row r="411" customFormat="false" ht="15" hidden="false" customHeight="false" outlineLevel="0" collapsed="false">
      <c r="A411" s="8"/>
      <c r="B411" s="8"/>
      <c r="C411" s="17"/>
      <c r="D411" s="17"/>
      <c r="E411" s="27"/>
      <c r="F411" s="8"/>
      <c r="G411" s="22"/>
      <c r="H411" s="20" t="str">
        <f aca="false">IF(N(E411)=0,"",$C$5-D411)</f>
        <v/>
      </c>
      <c r="I411" s="10" t="str">
        <f aca="false">IF(H411="","",INDEX(Inputs!$A$10:$A$16,MATCH(H411,Inputs!$B$10:$B$16,1)))</f>
        <v/>
      </c>
      <c r="J411" s="31" t="n">
        <f aca="false">IF(OR(N(E411)=0,F411="Yes"),0,E411)</f>
        <v>0</v>
      </c>
      <c r="K411" s="32" t="n">
        <f aca="false">IF(I411="",0,INDEX('Provision Matrix'!$E$6:$E$12,MATCH(I411,'Provision Matrix'!$A$6:$A$12,0)))</f>
        <v>0</v>
      </c>
      <c r="L411" s="31" t="n">
        <f aca="false">J411*K411</f>
        <v>0</v>
      </c>
      <c r="M411" s="31" t="n">
        <f aca="false">IF(F411="Yes",N(E411)*N(G411),0)</f>
        <v>0</v>
      </c>
      <c r="N411" s="31" t="n">
        <f aca="false">L411+M411</f>
        <v>0</v>
      </c>
    </row>
    <row r="412" customFormat="false" ht="15" hidden="false" customHeight="false" outlineLevel="0" collapsed="false">
      <c r="A412" s="8"/>
      <c r="B412" s="8"/>
      <c r="C412" s="17"/>
      <c r="D412" s="17"/>
      <c r="E412" s="27"/>
      <c r="F412" s="8"/>
      <c r="G412" s="22"/>
      <c r="H412" s="20" t="str">
        <f aca="false">IF(N(E412)=0,"",$C$5-D412)</f>
        <v/>
      </c>
      <c r="I412" s="10" t="str">
        <f aca="false">IF(H412="","",INDEX(Inputs!$A$10:$A$16,MATCH(H412,Inputs!$B$10:$B$16,1)))</f>
        <v/>
      </c>
      <c r="J412" s="31" t="n">
        <f aca="false">IF(OR(N(E412)=0,F412="Yes"),0,E412)</f>
        <v>0</v>
      </c>
      <c r="K412" s="32" t="n">
        <f aca="false">IF(I412="",0,INDEX('Provision Matrix'!$E$6:$E$12,MATCH(I412,'Provision Matrix'!$A$6:$A$12,0)))</f>
        <v>0</v>
      </c>
      <c r="L412" s="31" t="n">
        <f aca="false">J412*K412</f>
        <v>0</v>
      </c>
      <c r="M412" s="31" t="n">
        <f aca="false">IF(F412="Yes",N(E412)*N(G412),0)</f>
        <v>0</v>
      </c>
      <c r="N412" s="31" t="n">
        <f aca="false">L412+M412</f>
        <v>0</v>
      </c>
    </row>
    <row r="413" customFormat="false" ht="15" hidden="false" customHeight="false" outlineLevel="0" collapsed="false">
      <c r="A413" s="8"/>
      <c r="B413" s="8"/>
      <c r="C413" s="17"/>
      <c r="D413" s="17"/>
      <c r="E413" s="27"/>
      <c r="F413" s="8"/>
      <c r="G413" s="22"/>
      <c r="H413" s="20" t="str">
        <f aca="false">IF(N(E413)=0,"",$C$5-D413)</f>
        <v/>
      </c>
      <c r="I413" s="10" t="str">
        <f aca="false">IF(H413="","",INDEX(Inputs!$A$10:$A$16,MATCH(H413,Inputs!$B$10:$B$16,1)))</f>
        <v/>
      </c>
      <c r="J413" s="31" t="n">
        <f aca="false">IF(OR(N(E413)=0,F413="Yes"),0,E413)</f>
        <v>0</v>
      </c>
      <c r="K413" s="32" t="n">
        <f aca="false">IF(I413="",0,INDEX('Provision Matrix'!$E$6:$E$12,MATCH(I413,'Provision Matrix'!$A$6:$A$12,0)))</f>
        <v>0</v>
      </c>
      <c r="L413" s="31" t="n">
        <f aca="false">J413*K413</f>
        <v>0</v>
      </c>
      <c r="M413" s="31" t="n">
        <f aca="false">IF(F413="Yes",N(E413)*N(G413),0)</f>
        <v>0</v>
      </c>
      <c r="N413" s="31" t="n">
        <f aca="false">L413+M413</f>
        <v>0</v>
      </c>
    </row>
    <row r="414" customFormat="false" ht="15" hidden="false" customHeight="false" outlineLevel="0" collapsed="false">
      <c r="A414" s="8"/>
      <c r="B414" s="8"/>
      <c r="C414" s="17"/>
      <c r="D414" s="17"/>
      <c r="E414" s="27"/>
      <c r="F414" s="8"/>
      <c r="G414" s="22"/>
      <c r="H414" s="20" t="str">
        <f aca="false">IF(N(E414)=0,"",$C$5-D414)</f>
        <v/>
      </c>
      <c r="I414" s="10" t="str">
        <f aca="false">IF(H414="","",INDEX(Inputs!$A$10:$A$16,MATCH(H414,Inputs!$B$10:$B$16,1)))</f>
        <v/>
      </c>
      <c r="J414" s="31" t="n">
        <f aca="false">IF(OR(N(E414)=0,F414="Yes"),0,E414)</f>
        <v>0</v>
      </c>
      <c r="K414" s="32" t="n">
        <f aca="false">IF(I414="",0,INDEX('Provision Matrix'!$E$6:$E$12,MATCH(I414,'Provision Matrix'!$A$6:$A$12,0)))</f>
        <v>0</v>
      </c>
      <c r="L414" s="31" t="n">
        <f aca="false">J414*K414</f>
        <v>0</v>
      </c>
      <c r="M414" s="31" t="n">
        <f aca="false">IF(F414="Yes",N(E414)*N(G414),0)</f>
        <v>0</v>
      </c>
      <c r="N414" s="31" t="n">
        <f aca="false">L414+M414</f>
        <v>0</v>
      </c>
    </row>
    <row r="415" customFormat="false" ht="15" hidden="false" customHeight="false" outlineLevel="0" collapsed="false">
      <c r="A415" s="8"/>
      <c r="B415" s="8"/>
      <c r="C415" s="17"/>
      <c r="D415" s="17"/>
      <c r="E415" s="27"/>
      <c r="F415" s="8"/>
      <c r="G415" s="22"/>
      <c r="H415" s="20" t="str">
        <f aca="false">IF(N(E415)=0,"",$C$5-D415)</f>
        <v/>
      </c>
      <c r="I415" s="10" t="str">
        <f aca="false">IF(H415="","",INDEX(Inputs!$A$10:$A$16,MATCH(H415,Inputs!$B$10:$B$16,1)))</f>
        <v/>
      </c>
      <c r="J415" s="31" t="n">
        <f aca="false">IF(OR(N(E415)=0,F415="Yes"),0,E415)</f>
        <v>0</v>
      </c>
      <c r="K415" s="32" t="n">
        <f aca="false">IF(I415="",0,INDEX('Provision Matrix'!$E$6:$E$12,MATCH(I415,'Provision Matrix'!$A$6:$A$12,0)))</f>
        <v>0</v>
      </c>
      <c r="L415" s="31" t="n">
        <f aca="false">J415*K415</f>
        <v>0</v>
      </c>
      <c r="M415" s="31" t="n">
        <f aca="false">IF(F415="Yes",N(E415)*N(G415),0)</f>
        <v>0</v>
      </c>
      <c r="N415" s="31" t="n">
        <f aca="false">L415+M415</f>
        <v>0</v>
      </c>
    </row>
    <row r="416" customFormat="false" ht="15" hidden="false" customHeight="false" outlineLevel="0" collapsed="false">
      <c r="A416" s="8"/>
      <c r="B416" s="8"/>
      <c r="C416" s="17"/>
      <c r="D416" s="17"/>
      <c r="E416" s="27"/>
      <c r="F416" s="8"/>
      <c r="G416" s="22"/>
      <c r="H416" s="20" t="str">
        <f aca="false">IF(N(E416)=0,"",$C$5-D416)</f>
        <v/>
      </c>
      <c r="I416" s="10" t="str">
        <f aca="false">IF(H416="","",INDEX(Inputs!$A$10:$A$16,MATCH(H416,Inputs!$B$10:$B$16,1)))</f>
        <v/>
      </c>
      <c r="J416" s="31" t="n">
        <f aca="false">IF(OR(N(E416)=0,F416="Yes"),0,E416)</f>
        <v>0</v>
      </c>
      <c r="K416" s="32" t="n">
        <f aca="false">IF(I416="",0,INDEX('Provision Matrix'!$E$6:$E$12,MATCH(I416,'Provision Matrix'!$A$6:$A$12,0)))</f>
        <v>0</v>
      </c>
      <c r="L416" s="31" t="n">
        <f aca="false">J416*K416</f>
        <v>0</v>
      </c>
      <c r="M416" s="31" t="n">
        <f aca="false">IF(F416="Yes",N(E416)*N(G416),0)</f>
        <v>0</v>
      </c>
      <c r="N416" s="31" t="n">
        <f aca="false">L416+M416</f>
        <v>0</v>
      </c>
    </row>
    <row r="417" customFormat="false" ht="15" hidden="false" customHeight="false" outlineLevel="0" collapsed="false">
      <c r="A417" s="8"/>
      <c r="B417" s="8"/>
      <c r="C417" s="17"/>
      <c r="D417" s="17"/>
      <c r="E417" s="27"/>
      <c r="F417" s="8"/>
      <c r="G417" s="22"/>
      <c r="H417" s="20" t="str">
        <f aca="false">IF(N(E417)=0,"",$C$5-D417)</f>
        <v/>
      </c>
      <c r="I417" s="10" t="str">
        <f aca="false">IF(H417="","",INDEX(Inputs!$A$10:$A$16,MATCH(H417,Inputs!$B$10:$B$16,1)))</f>
        <v/>
      </c>
      <c r="J417" s="31" t="n">
        <f aca="false">IF(OR(N(E417)=0,F417="Yes"),0,E417)</f>
        <v>0</v>
      </c>
      <c r="K417" s="32" t="n">
        <f aca="false">IF(I417="",0,INDEX('Provision Matrix'!$E$6:$E$12,MATCH(I417,'Provision Matrix'!$A$6:$A$12,0)))</f>
        <v>0</v>
      </c>
      <c r="L417" s="31" t="n">
        <f aca="false">J417*K417</f>
        <v>0</v>
      </c>
      <c r="M417" s="31" t="n">
        <f aca="false">IF(F417="Yes",N(E417)*N(G417),0)</f>
        <v>0</v>
      </c>
      <c r="N417" s="31" t="n">
        <f aca="false">L417+M417</f>
        <v>0</v>
      </c>
    </row>
    <row r="418" customFormat="false" ht="15" hidden="false" customHeight="false" outlineLevel="0" collapsed="false">
      <c r="A418" s="8"/>
      <c r="B418" s="8"/>
      <c r="C418" s="17"/>
      <c r="D418" s="17"/>
      <c r="E418" s="27"/>
      <c r="F418" s="8"/>
      <c r="G418" s="22"/>
      <c r="H418" s="20" t="str">
        <f aca="false">IF(N(E418)=0,"",$C$5-D418)</f>
        <v/>
      </c>
      <c r="I418" s="10" t="str">
        <f aca="false">IF(H418="","",INDEX(Inputs!$A$10:$A$16,MATCH(H418,Inputs!$B$10:$B$16,1)))</f>
        <v/>
      </c>
      <c r="J418" s="31" t="n">
        <f aca="false">IF(OR(N(E418)=0,F418="Yes"),0,E418)</f>
        <v>0</v>
      </c>
      <c r="K418" s="32" t="n">
        <f aca="false">IF(I418="",0,INDEX('Provision Matrix'!$E$6:$E$12,MATCH(I418,'Provision Matrix'!$A$6:$A$12,0)))</f>
        <v>0</v>
      </c>
      <c r="L418" s="31" t="n">
        <f aca="false">J418*K418</f>
        <v>0</v>
      </c>
      <c r="M418" s="31" t="n">
        <f aca="false">IF(F418="Yes",N(E418)*N(G418),0)</f>
        <v>0</v>
      </c>
      <c r="N418" s="31" t="n">
        <f aca="false">L418+M418</f>
        <v>0</v>
      </c>
    </row>
    <row r="419" customFormat="false" ht="15" hidden="false" customHeight="false" outlineLevel="0" collapsed="false">
      <c r="A419" s="8"/>
      <c r="B419" s="8"/>
      <c r="C419" s="17"/>
      <c r="D419" s="17"/>
      <c r="E419" s="27"/>
      <c r="F419" s="8"/>
      <c r="G419" s="22"/>
      <c r="H419" s="20" t="str">
        <f aca="false">IF(N(E419)=0,"",$C$5-D419)</f>
        <v/>
      </c>
      <c r="I419" s="10" t="str">
        <f aca="false">IF(H419="","",INDEX(Inputs!$A$10:$A$16,MATCH(H419,Inputs!$B$10:$B$16,1)))</f>
        <v/>
      </c>
      <c r="J419" s="31" t="n">
        <f aca="false">IF(OR(N(E419)=0,F419="Yes"),0,E419)</f>
        <v>0</v>
      </c>
      <c r="K419" s="32" t="n">
        <f aca="false">IF(I419="",0,INDEX('Provision Matrix'!$E$6:$E$12,MATCH(I419,'Provision Matrix'!$A$6:$A$12,0)))</f>
        <v>0</v>
      </c>
      <c r="L419" s="31" t="n">
        <f aca="false">J419*K419</f>
        <v>0</v>
      </c>
      <c r="M419" s="31" t="n">
        <f aca="false">IF(F419="Yes",N(E419)*N(G419),0)</f>
        <v>0</v>
      </c>
      <c r="N419" s="31" t="n">
        <f aca="false">L419+M419</f>
        <v>0</v>
      </c>
    </row>
    <row r="420" customFormat="false" ht="15" hidden="false" customHeight="false" outlineLevel="0" collapsed="false">
      <c r="A420" s="8"/>
      <c r="B420" s="8"/>
      <c r="C420" s="17"/>
      <c r="D420" s="17"/>
      <c r="E420" s="27"/>
      <c r="F420" s="8"/>
      <c r="G420" s="22"/>
      <c r="H420" s="20" t="str">
        <f aca="false">IF(N(E420)=0,"",$C$5-D420)</f>
        <v/>
      </c>
      <c r="I420" s="10" t="str">
        <f aca="false">IF(H420="","",INDEX(Inputs!$A$10:$A$16,MATCH(H420,Inputs!$B$10:$B$16,1)))</f>
        <v/>
      </c>
      <c r="J420" s="31" t="n">
        <f aca="false">IF(OR(N(E420)=0,F420="Yes"),0,E420)</f>
        <v>0</v>
      </c>
      <c r="K420" s="32" t="n">
        <f aca="false">IF(I420="",0,INDEX('Provision Matrix'!$E$6:$E$12,MATCH(I420,'Provision Matrix'!$A$6:$A$12,0)))</f>
        <v>0</v>
      </c>
      <c r="L420" s="31" t="n">
        <f aca="false">J420*K420</f>
        <v>0</v>
      </c>
      <c r="M420" s="31" t="n">
        <f aca="false">IF(F420="Yes",N(E420)*N(G420),0)</f>
        <v>0</v>
      </c>
      <c r="N420" s="31" t="n">
        <f aca="false">L420+M420</f>
        <v>0</v>
      </c>
    </row>
    <row r="421" customFormat="false" ht="15" hidden="false" customHeight="false" outlineLevel="0" collapsed="false">
      <c r="A421" s="8"/>
      <c r="B421" s="8"/>
      <c r="C421" s="17"/>
      <c r="D421" s="17"/>
      <c r="E421" s="27"/>
      <c r="F421" s="8"/>
      <c r="G421" s="22"/>
      <c r="H421" s="20" t="str">
        <f aca="false">IF(N(E421)=0,"",$C$5-D421)</f>
        <v/>
      </c>
      <c r="I421" s="10" t="str">
        <f aca="false">IF(H421="","",INDEX(Inputs!$A$10:$A$16,MATCH(H421,Inputs!$B$10:$B$16,1)))</f>
        <v/>
      </c>
      <c r="J421" s="31" t="n">
        <f aca="false">IF(OR(N(E421)=0,F421="Yes"),0,E421)</f>
        <v>0</v>
      </c>
      <c r="K421" s="32" t="n">
        <f aca="false">IF(I421="",0,INDEX('Provision Matrix'!$E$6:$E$12,MATCH(I421,'Provision Matrix'!$A$6:$A$12,0)))</f>
        <v>0</v>
      </c>
      <c r="L421" s="31" t="n">
        <f aca="false">J421*K421</f>
        <v>0</v>
      </c>
      <c r="M421" s="31" t="n">
        <f aca="false">IF(F421="Yes",N(E421)*N(G421),0)</f>
        <v>0</v>
      </c>
      <c r="N421" s="31" t="n">
        <f aca="false">L421+M421</f>
        <v>0</v>
      </c>
    </row>
    <row r="422" customFormat="false" ht="15" hidden="false" customHeight="false" outlineLevel="0" collapsed="false">
      <c r="A422" s="8"/>
      <c r="B422" s="8"/>
      <c r="C422" s="17"/>
      <c r="D422" s="17"/>
      <c r="E422" s="27"/>
      <c r="F422" s="8"/>
      <c r="G422" s="22"/>
      <c r="H422" s="20" t="str">
        <f aca="false">IF(N(E422)=0,"",$C$5-D422)</f>
        <v/>
      </c>
      <c r="I422" s="10" t="str">
        <f aca="false">IF(H422="","",INDEX(Inputs!$A$10:$A$16,MATCH(H422,Inputs!$B$10:$B$16,1)))</f>
        <v/>
      </c>
      <c r="J422" s="31" t="n">
        <f aca="false">IF(OR(N(E422)=0,F422="Yes"),0,E422)</f>
        <v>0</v>
      </c>
      <c r="K422" s="32" t="n">
        <f aca="false">IF(I422="",0,INDEX('Provision Matrix'!$E$6:$E$12,MATCH(I422,'Provision Matrix'!$A$6:$A$12,0)))</f>
        <v>0</v>
      </c>
      <c r="L422" s="31" t="n">
        <f aca="false">J422*K422</f>
        <v>0</v>
      </c>
      <c r="M422" s="31" t="n">
        <f aca="false">IF(F422="Yes",N(E422)*N(G422),0)</f>
        <v>0</v>
      </c>
      <c r="N422" s="31" t="n">
        <f aca="false">L422+M422</f>
        <v>0</v>
      </c>
    </row>
    <row r="423" customFormat="false" ht="15" hidden="false" customHeight="false" outlineLevel="0" collapsed="false">
      <c r="A423" s="8"/>
      <c r="B423" s="8"/>
      <c r="C423" s="17"/>
      <c r="D423" s="17"/>
      <c r="E423" s="27"/>
      <c r="F423" s="8"/>
      <c r="G423" s="22"/>
      <c r="H423" s="20" t="str">
        <f aca="false">IF(N(E423)=0,"",$C$5-D423)</f>
        <v/>
      </c>
      <c r="I423" s="10" t="str">
        <f aca="false">IF(H423="","",INDEX(Inputs!$A$10:$A$16,MATCH(H423,Inputs!$B$10:$B$16,1)))</f>
        <v/>
      </c>
      <c r="J423" s="31" t="n">
        <f aca="false">IF(OR(N(E423)=0,F423="Yes"),0,E423)</f>
        <v>0</v>
      </c>
      <c r="K423" s="32" t="n">
        <f aca="false">IF(I423="",0,INDEX('Provision Matrix'!$E$6:$E$12,MATCH(I423,'Provision Matrix'!$A$6:$A$12,0)))</f>
        <v>0</v>
      </c>
      <c r="L423" s="31" t="n">
        <f aca="false">J423*K423</f>
        <v>0</v>
      </c>
      <c r="M423" s="31" t="n">
        <f aca="false">IF(F423="Yes",N(E423)*N(G423),0)</f>
        <v>0</v>
      </c>
      <c r="N423" s="31" t="n">
        <f aca="false">L423+M423</f>
        <v>0</v>
      </c>
    </row>
    <row r="424" customFormat="false" ht="15" hidden="false" customHeight="false" outlineLevel="0" collapsed="false">
      <c r="A424" s="8"/>
      <c r="B424" s="8"/>
      <c r="C424" s="17"/>
      <c r="D424" s="17"/>
      <c r="E424" s="27"/>
      <c r="F424" s="8"/>
      <c r="G424" s="22"/>
      <c r="H424" s="20" t="str">
        <f aca="false">IF(N(E424)=0,"",$C$5-D424)</f>
        <v/>
      </c>
      <c r="I424" s="10" t="str">
        <f aca="false">IF(H424="","",INDEX(Inputs!$A$10:$A$16,MATCH(H424,Inputs!$B$10:$B$16,1)))</f>
        <v/>
      </c>
      <c r="J424" s="31" t="n">
        <f aca="false">IF(OR(N(E424)=0,F424="Yes"),0,E424)</f>
        <v>0</v>
      </c>
      <c r="K424" s="32" t="n">
        <f aca="false">IF(I424="",0,INDEX('Provision Matrix'!$E$6:$E$12,MATCH(I424,'Provision Matrix'!$A$6:$A$12,0)))</f>
        <v>0</v>
      </c>
      <c r="L424" s="31" t="n">
        <f aca="false">J424*K424</f>
        <v>0</v>
      </c>
      <c r="M424" s="31" t="n">
        <f aca="false">IF(F424="Yes",N(E424)*N(G424),0)</f>
        <v>0</v>
      </c>
      <c r="N424" s="31" t="n">
        <f aca="false">L424+M424</f>
        <v>0</v>
      </c>
    </row>
    <row r="425" customFormat="false" ht="15" hidden="false" customHeight="false" outlineLevel="0" collapsed="false">
      <c r="A425" s="8"/>
      <c r="B425" s="8"/>
      <c r="C425" s="17"/>
      <c r="D425" s="17"/>
      <c r="E425" s="27"/>
      <c r="F425" s="8"/>
      <c r="G425" s="22"/>
      <c r="H425" s="20" t="str">
        <f aca="false">IF(N(E425)=0,"",$C$5-D425)</f>
        <v/>
      </c>
      <c r="I425" s="10" t="str">
        <f aca="false">IF(H425="","",INDEX(Inputs!$A$10:$A$16,MATCH(H425,Inputs!$B$10:$B$16,1)))</f>
        <v/>
      </c>
      <c r="J425" s="31" t="n">
        <f aca="false">IF(OR(N(E425)=0,F425="Yes"),0,E425)</f>
        <v>0</v>
      </c>
      <c r="K425" s="32" t="n">
        <f aca="false">IF(I425="",0,INDEX('Provision Matrix'!$E$6:$E$12,MATCH(I425,'Provision Matrix'!$A$6:$A$12,0)))</f>
        <v>0</v>
      </c>
      <c r="L425" s="31" t="n">
        <f aca="false">J425*K425</f>
        <v>0</v>
      </c>
      <c r="M425" s="31" t="n">
        <f aca="false">IF(F425="Yes",N(E425)*N(G425),0)</f>
        <v>0</v>
      </c>
      <c r="N425" s="31" t="n">
        <f aca="false">L425+M425</f>
        <v>0</v>
      </c>
    </row>
    <row r="426" customFormat="false" ht="15" hidden="false" customHeight="false" outlineLevel="0" collapsed="false">
      <c r="A426" s="8"/>
      <c r="B426" s="8"/>
      <c r="C426" s="17"/>
      <c r="D426" s="17"/>
      <c r="E426" s="27"/>
      <c r="F426" s="8"/>
      <c r="G426" s="22"/>
      <c r="H426" s="20" t="str">
        <f aca="false">IF(N(E426)=0,"",$C$5-D426)</f>
        <v/>
      </c>
      <c r="I426" s="10" t="str">
        <f aca="false">IF(H426="","",INDEX(Inputs!$A$10:$A$16,MATCH(H426,Inputs!$B$10:$B$16,1)))</f>
        <v/>
      </c>
      <c r="J426" s="31" t="n">
        <f aca="false">IF(OR(N(E426)=0,F426="Yes"),0,E426)</f>
        <v>0</v>
      </c>
      <c r="K426" s="32" t="n">
        <f aca="false">IF(I426="",0,INDEX('Provision Matrix'!$E$6:$E$12,MATCH(I426,'Provision Matrix'!$A$6:$A$12,0)))</f>
        <v>0</v>
      </c>
      <c r="L426" s="31" t="n">
        <f aca="false">J426*K426</f>
        <v>0</v>
      </c>
      <c r="M426" s="31" t="n">
        <f aca="false">IF(F426="Yes",N(E426)*N(G426),0)</f>
        <v>0</v>
      </c>
      <c r="N426" s="31" t="n">
        <f aca="false">L426+M426</f>
        <v>0</v>
      </c>
    </row>
    <row r="427" customFormat="false" ht="15" hidden="false" customHeight="false" outlineLevel="0" collapsed="false">
      <c r="A427" s="8"/>
      <c r="B427" s="8"/>
      <c r="C427" s="17"/>
      <c r="D427" s="17"/>
      <c r="E427" s="27"/>
      <c r="F427" s="8"/>
      <c r="G427" s="22"/>
      <c r="H427" s="20" t="str">
        <f aca="false">IF(N(E427)=0,"",$C$5-D427)</f>
        <v/>
      </c>
      <c r="I427" s="10" t="str">
        <f aca="false">IF(H427="","",INDEX(Inputs!$A$10:$A$16,MATCH(H427,Inputs!$B$10:$B$16,1)))</f>
        <v/>
      </c>
      <c r="J427" s="31" t="n">
        <f aca="false">IF(OR(N(E427)=0,F427="Yes"),0,E427)</f>
        <v>0</v>
      </c>
      <c r="K427" s="32" t="n">
        <f aca="false">IF(I427="",0,INDEX('Provision Matrix'!$E$6:$E$12,MATCH(I427,'Provision Matrix'!$A$6:$A$12,0)))</f>
        <v>0</v>
      </c>
      <c r="L427" s="31" t="n">
        <f aca="false">J427*K427</f>
        <v>0</v>
      </c>
      <c r="M427" s="31" t="n">
        <f aca="false">IF(F427="Yes",N(E427)*N(G427),0)</f>
        <v>0</v>
      </c>
      <c r="N427" s="31" t="n">
        <f aca="false">L427+M427</f>
        <v>0</v>
      </c>
    </row>
    <row r="428" customFormat="false" ht="15" hidden="false" customHeight="false" outlineLevel="0" collapsed="false">
      <c r="A428" s="8"/>
      <c r="B428" s="8"/>
      <c r="C428" s="17"/>
      <c r="D428" s="17"/>
      <c r="E428" s="27"/>
      <c r="F428" s="8"/>
      <c r="G428" s="22"/>
      <c r="H428" s="20" t="str">
        <f aca="false">IF(N(E428)=0,"",$C$5-D428)</f>
        <v/>
      </c>
      <c r="I428" s="10" t="str">
        <f aca="false">IF(H428="","",INDEX(Inputs!$A$10:$A$16,MATCH(H428,Inputs!$B$10:$B$16,1)))</f>
        <v/>
      </c>
      <c r="J428" s="31" t="n">
        <f aca="false">IF(OR(N(E428)=0,F428="Yes"),0,E428)</f>
        <v>0</v>
      </c>
      <c r="K428" s="32" t="n">
        <f aca="false">IF(I428="",0,INDEX('Provision Matrix'!$E$6:$E$12,MATCH(I428,'Provision Matrix'!$A$6:$A$12,0)))</f>
        <v>0</v>
      </c>
      <c r="L428" s="31" t="n">
        <f aca="false">J428*K428</f>
        <v>0</v>
      </c>
      <c r="M428" s="31" t="n">
        <f aca="false">IF(F428="Yes",N(E428)*N(G428),0)</f>
        <v>0</v>
      </c>
      <c r="N428" s="31" t="n">
        <f aca="false">L428+M428</f>
        <v>0</v>
      </c>
    </row>
    <row r="429" customFormat="false" ht="15" hidden="false" customHeight="false" outlineLevel="0" collapsed="false">
      <c r="A429" s="8"/>
      <c r="B429" s="8"/>
      <c r="C429" s="17"/>
      <c r="D429" s="17"/>
      <c r="E429" s="27"/>
      <c r="F429" s="8"/>
      <c r="G429" s="22"/>
      <c r="H429" s="20" t="str">
        <f aca="false">IF(N(E429)=0,"",$C$5-D429)</f>
        <v/>
      </c>
      <c r="I429" s="10" t="str">
        <f aca="false">IF(H429="","",INDEX(Inputs!$A$10:$A$16,MATCH(H429,Inputs!$B$10:$B$16,1)))</f>
        <v/>
      </c>
      <c r="J429" s="31" t="n">
        <f aca="false">IF(OR(N(E429)=0,F429="Yes"),0,E429)</f>
        <v>0</v>
      </c>
      <c r="K429" s="32" t="n">
        <f aca="false">IF(I429="",0,INDEX('Provision Matrix'!$E$6:$E$12,MATCH(I429,'Provision Matrix'!$A$6:$A$12,0)))</f>
        <v>0</v>
      </c>
      <c r="L429" s="31" t="n">
        <f aca="false">J429*K429</f>
        <v>0</v>
      </c>
      <c r="M429" s="31" t="n">
        <f aca="false">IF(F429="Yes",N(E429)*N(G429),0)</f>
        <v>0</v>
      </c>
      <c r="N429" s="31" t="n">
        <f aca="false">L429+M429</f>
        <v>0</v>
      </c>
    </row>
    <row r="430" customFormat="false" ht="15" hidden="false" customHeight="false" outlineLevel="0" collapsed="false">
      <c r="A430" s="8"/>
      <c r="B430" s="8"/>
      <c r="C430" s="17"/>
      <c r="D430" s="17"/>
      <c r="E430" s="27"/>
      <c r="F430" s="8"/>
      <c r="G430" s="22"/>
      <c r="H430" s="20" t="str">
        <f aca="false">IF(N(E430)=0,"",$C$5-D430)</f>
        <v/>
      </c>
      <c r="I430" s="10" t="str">
        <f aca="false">IF(H430="","",INDEX(Inputs!$A$10:$A$16,MATCH(H430,Inputs!$B$10:$B$16,1)))</f>
        <v/>
      </c>
      <c r="J430" s="31" t="n">
        <f aca="false">IF(OR(N(E430)=0,F430="Yes"),0,E430)</f>
        <v>0</v>
      </c>
      <c r="K430" s="32" t="n">
        <f aca="false">IF(I430="",0,INDEX('Provision Matrix'!$E$6:$E$12,MATCH(I430,'Provision Matrix'!$A$6:$A$12,0)))</f>
        <v>0</v>
      </c>
      <c r="L430" s="31" t="n">
        <f aca="false">J430*K430</f>
        <v>0</v>
      </c>
      <c r="M430" s="31" t="n">
        <f aca="false">IF(F430="Yes",N(E430)*N(G430),0)</f>
        <v>0</v>
      </c>
      <c r="N430" s="31" t="n">
        <f aca="false">L430+M430</f>
        <v>0</v>
      </c>
    </row>
    <row r="431" customFormat="false" ht="15" hidden="false" customHeight="false" outlineLevel="0" collapsed="false">
      <c r="A431" s="8"/>
      <c r="B431" s="8"/>
      <c r="C431" s="17"/>
      <c r="D431" s="17"/>
      <c r="E431" s="27"/>
      <c r="F431" s="8"/>
      <c r="G431" s="22"/>
      <c r="H431" s="20" t="str">
        <f aca="false">IF(N(E431)=0,"",$C$5-D431)</f>
        <v/>
      </c>
      <c r="I431" s="10" t="str">
        <f aca="false">IF(H431="","",INDEX(Inputs!$A$10:$A$16,MATCH(H431,Inputs!$B$10:$B$16,1)))</f>
        <v/>
      </c>
      <c r="J431" s="31" t="n">
        <f aca="false">IF(OR(N(E431)=0,F431="Yes"),0,E431)</f>
        <v>0</v>
      </c>
      <c r="K431" s="32" t="n">
        <f aca="false">IF(I431="",0,INDEX('Provision Matrix'!$E$6:$E$12,MATCH(I431,'Provision Matrix'!$A$6:$A$12,0)))</f>
        <v>0</v>
      </c>
      <c r="L431" s="31" t="n">
        <f aca="false">J431*K431</f>
        <v>0</v>
      </c>
      <c r="M431" s="31" t="n">
        <f aca="false">IF(F431="Yes",N(E431)*N(G431),0)</f>
        <v>0</v>
      </c>
      <c r="N431" s="31" t="n">
        <f aca="false">L431+M431</f>
        <v>0</v>
      </c>
    </row>
    <row r="432" customFormat="false" ht="15" hidden="false" customHeight="false" outlineLevel="0" collapsed="false">
      <c r="A432" s="8"/>
      <c r="B432" s="8"/>
      <c r="C432" s="17"/>
      <c r="D432" s="17"/>
      <c r="E432" s="27"/>
      <c r="F432" s="8"/>
      <c r="G432" s="22"/>
      <c r="H432" s="20" t="str">
        <f aca="false">IF(N(E432)=0,"",$C$5-D432)</f>
        <v/>
      </c>
      <c r="I432" s="10" t="str">
        <f aca="false">IF(H432="","",INDEX(Inputs!$A$10:$A$16,MATCH(H432,Inputs!$B$10:$B$16,1)))</f>
        <v/>
      </c>
      <c r="J432" s="31" t="n">
        <f aca="false">IF(OR(N(E432)=0,F432="Yes"),0,E432)</f>
        <v>0</v>
      </c>
      <c r="K432" s="32" t="n">
        <f aca="false">IF(I432="",0,INDEX('Provision Matrix'!$E$6:$E$12,MATCH(I432,'Provision Matrix'!$A$6:$A$12,0)))</f>
        <v>0</v>
      </c>
      <c r="L432" s="31" t="n">
        <f aca="false">J432*K432</f>
        <v>0</v>
      </c>
      <c r="M432" s="31" t="n">
        <f aca="false">IF(F432="Yes",N(E432)*N(G432),0)</f>
        <v>0</v>
      </c>
      <c r="N432" s="31" t="n">
        <f aca="false">L432+M432</f>
        <v>0</v>
      </c>
    </row>
    <row r="433" customFormat="false" ht="15" hidden="false" customHeight="false" outlineLevel="0" collapsed="false">
      <c r="A433" s="8"/>
      <c r="B433" s="8"/>
      <c r="C433" s="17"/>
      <c r="D433" s="17"/>
      <c r="E433" s="27"/>
      <c r="F433" s="8"/>
      <c r="G433" s="22"/>
      <c r="H433" s="20" t="str">
        <f aca="false">IF(N(E433)=0,"",$C$5-D433)</f>
        <v/>
      </c>
      <c r="I433" s="10" t="str">
        <f aca="false">IF(H433="","",INDEX(Inputs!$A$10:$A$16,MATCH(H433,Inputs!$B$10:$B$16,1)))</f>
        <v/>
      </c>
      <c r="J433" s="31" t="n">
        <f aca="false">IF(OR(N(E433)=0,F433="Yes"),0,E433)</f>
        <v>0</v>
      </c>
      <c r="K433" s="32" t="n">
        <f aca="false">IF(I433="",0,INDEX('Provision Matrix'!$E$6:$E$12,MATCH(I433,'Provision Matrix'!$A$6:$A$12,0)))</f>
        <v>0</v>
      </c>
      <c r="L433" s="31" t="n">
        <f aca="false">J433*K433</f>
        <v>0</v>
      </c>
      <c r="M433" s="31" t="n">
        <f aca="false">IF(F433="Yes",N(E433)*N(G433),0)</f>
        <v>0</v>
      </c>
      <c r="N433" s="31" t="n">
        <f aca="false">L433+M433</f>
        <v>0</v>
      </c>
    </row>
    <row r="434" customFormat="false" ht="15" hidden="false" customHeight="false" outlineLevel="0" collapsed="false">
      <c r="A434" s="8"/>
      <c r="B434" s="8"/>
      <c r="C434" s="17"/>
      <c r="D434" s="17"/>
      <c r="E434" s="27"/>
      <c r="F434" s="8"/>
      <c r="G434" s="22"/>
      <c r="H434" s="20" t="str">
        <f aca="false">IF(N(E434)=0,"",$C$5-D434)</f>
        <v/>
      </c>
      <c r="I434" s="10" t="str">
        <f aca="false">IF(H434="","",INDEX(Inputs!$A$10:$A$16,MATCH(H434,Inputs!$B$10:$B$16,1)))</f>
        <v/>
      </c>
      <c r="J434" s="31" t="n">
        <f aca="false">IF(OR(N(E434)=0,F434="Yes"),0,E434)</f>
        <v>0</v>
      </c>
      <c r="K434" s="32" t="n">
        <f aca="false">IF(I434="",0,INDEX('Provision Matrix'!$E$6:$E$12,MATCH(I434,'Provision Matrix'!$A$6:$A$12,0)))</f>
        <v>0</v>
      </c>
      <c r="L434" s="31" t="n">
        <f aca="false">J434*K434</f>
        <v>0</v>
      </c>
      <c r="M434" s="31" t="n">
        <f aca="false">IF(F434="Yes",N(E434)*N(G434),0)</f>
        <v>0</v>
      </c>
      <c r="N434" s="31" t="n">
        <f aca="false">L434+M434</f>
        <v>0</v>
      </c>
    </row>
    <row r="435" customFormat="false" ht="15" hidden="false" customHeight="false" outlineLevel="0" collapsed="false">
      <c r="A435" s="8"/>
      <c r="B435" s="8"/>
      <c r="C435" s="17"/>
      <c r="D435" s="17"/>
      <c r="E435" s="27"/>
      <c r="F435" s="8"/>
      <c r="G435" s="22"/>
      <c r="H435" s="20" t="str">
        <f aca="false">IF(N(E435)=0,"",$C$5-D435)</f>
        <v/>
      </c>
      <c r="I435" s="10" t="str">
        <f aca="false">IF(H435="","",INDEX(Inputs!$A$10:$A$16,MATCH(H435,Inputs!$B$10:$B$16,1)))</f>
        <v/>
      </c>
      <c r="J435" s="31" t="n">
        <f aca="false">IF(OR(N(E435)=0,F435="Yes"),0,E435)</f>
        <v>0</v>
      </c>
      <c r="K435" s="32" t="n">
        <f aca="false">IF(I435="",0,INDEX('Provision Matrix'!$E$6:$E$12,MATCH(I435,'Provision Matrix'!$A$6:$A$12,0)))</f>
        <v>0</v>
      </c>
      <c r="L435" s="31" t="n">
        <f aca="false">J435*K435</f>
        <v>0</v>
      </c>
      <c r="M435" s="31" t="n">
        <f aca="false">IF(F435="Yes",N(E435)*N(G435),0)</f>
        <v>0</v>
      </c>
      <c r="N435" s="31" t="n">
        <f aca="false">L435+M435</f>
        <v>0</v>
      </c>
    </row>
    <row r="436" customFormat="false" ht="15" hidden="false" customHeight="false" outlineLevel="0" collapsed="false">
      <c r="A436" s="8"/>
      <c r="B436" s="8"/>
      <c r="C436" s="17"/>
      <c r="D436" s="17"/>
      <c r="E436" s="27"/>
      <c r="F436" s="8"/>
      <c r="G436" s="22"/>
      <c r="H436" s="20" t="str">
        <f aca="false">IF(N(E436)=0,"",$C$5-D436)</f>
        <v/>
      </c>
      <c r="I436" s="10" t="str">
        <f aca="false">IF(H436="","",INDEX(Inputs!$A$10:$A$16,MATCH(H436,Inputs!$B$10:$B$16,1)))</f>
        <v/>
      </c>
      <c r="J436" s="31" t="n">
        <f aca="false">IF(OR(N(E436)=0,F436="Yes"),0,E436)</f>
        <v>0</v>
      </c>
      <c r="K436" s="32" t="n">
        <f aca="false">IF(I436="",0,INDEX('Provision Matrix'!$E$6:$E$12,MATCH(I436,'Provision Matrix'!$A$6:$A$12,0)))</f>
        <v>0</v>
      </c>
      <c r="L436" s="31" t="n">
        <f aca="false">J436*K436</f>
        <v>0</v>
      </c>
      <c r="M436" s="31" t="n">
        <f aca="false">IF(F436="Yes",N(E436)*N(G436),0)</f>
        <v>0</v>
      </c>
      <c r="N436" s="31" t="n">
        <f aca="false">L436+M436</f>
        <v>0</v>
      </c>
    </row>
    <row r="437" customFormat="false" ht="15" hidden="false" customHeight="false" outlineLevel="0" collapsed="false">
      <c r="A437" s="8"/>
      <c r="B437" s="8"/>
      <c r="C437" s="17"/>
      <c r="D437" s="17"/>
      <c r="E437" s="27"/>
      <c r="F437" s="8"/>
      <c r="G437" s="22"/>
      <c r="H437" s="20" t="str">
        <f aca="false">IF(N(E437)=0,"",$C$5-D437)</f>
        <v/>
      </c>
      <c r="I437" s="10" t="str">
        <f aca="false">IF(H437="","",INDEX(Inputs!$A$10:$A$16,MATCH(H437,Inputs!$B$10:$B$16,1)))</f>
        <v/>
      </c>
      <c r="J437" s="31" t="n">
        <f aca="false">IF(OR(N(E437)=0,F437="Yes"),0,E437)</f>
        <v>0</v>
      </c>
      <c r="K437" s="32" t="n">
        <f aca="false">IF(I437="",0,INDEX('Provision Matrix'!$E$6:$E$12,MATCH(I437,'Provision Matrix'!$A$6:$A$12,0)))</f>
        <v>0</v>
      </c>
      <c r="L437" s="31" t="n">
        <f aca="false">J437*K437</f>
        <v>0</v>
      </c>
      <c r="M437" s="31" t="n">
        <f aca="false">IF(F437="Yes",N(E437)*N(G437),0)</f>
        <v>0</v>
      </c>
      <c r="N437" s="31" t="n">
        <f aca="false">L437+M437</f>
        <v>0</v>
      </c>
    </row>
    <row r="438" customFormat="false" ht="15" hidden="false" customHeight="false" outlineLevel="0" collapsed="false">
      <c r="A438" s="8"/>
      <c r="B438" s="8"/>
      <c r="C438" s="17"/>
      <c r="D438" s="17"/>
      <c r="E438" s="27"/>
      <c r="F438" s="8"/>
      <c r="G438" s="22"/>
      <c r="H438" s="20" t="str">
        <f aca="false">IF(N(E438)=0,"",$C$5-D438)</f>
        <v/>
      </c>
      <c r="I438" s="10" t="str">
        <f aca="false">IF(H438="","",INDEX(Inputs!$A$10:$A$16,MATCH(H438,Inputs!$B$10:$B$16,1)))</f>
        <v/>
      </c>
      <c r="J438" s="31" t="n">
        <f aca="false">IF(OR(N(E438)=0,F438="Yes"),0,E438)</f>
        <v>0</v>
      </c>
      <c r="K438" s="32" t="n">
        <f aca="false">IF(I438="",0,INDEX('Provision Matrix'!$E$6:$E$12,MATCH(I438,'Provision Matrix'!$A$6:$A$12,0)))</f>
        <v>0</v>
      </c>
      <c r="L438" s="31" t="n">
        <f aca="false">J438*K438</f>
        <v>0</v>
      </c>
      <c r="M438" s="31" t="n">
        <f aca="false">IF(F438="Yes",N(E438)*N(G438),0)</f>
        <v>0</v>
      </c>
      <c r="N438" s="31" t="n">
        <f aca="false">L438+M438</f>
        <v>0</v>
      </c>
    </row>
    <row r="439" customFormat="false" ht="15" hidden="false" customHeight="false" outlineLevel="0" collapsed="false">
      <c r="A439" s="8"/>
      <c r="B439" s="8"/>
      <c r="C439" s="17"/>
      <c r="D439" s="17"/>
      <c r="E439" s="27"/>
      <c r="F439" s="8"/>
      <c r="G439" s="22"/>
      <c r="H439" s="20" t="str">
        <f aca="false">IF(N(E439)=0,"",$C$5-D439)</f>
        <v/>
      </c>
      <c r="I439" s="10" t="str">
        <f aca="false">IF(H439="","",INDEX(Inputs!$A$10:$A$16,MATCH(H439,Inputs!$B$10:$B$16,1)))</f>
        <v/>
      </c>
      <c r="J439" s="31" t="n">
        <f aca="false">IF(OR(N(E439)=0,F439="Yes"),0,E439)</f>
        <v>0</v>
      </c>
      <c r="K439" s="32" t="n">
        <f aca="false">IF(I439="",0,INDEX('Provision Matrix'!$E$6:$E$12,MATCH(I439,'Provision Matrix'!$A$6:$A$12,0)))</f>
        <v>0</v>
      </c>
      <c r="L439" s="31" t="n">
        <f aca="false">J439*K439</f>
        <v>0</v>
      </c>
      <c r="M439" s="31" t="n">
        <f aca="false">IF(F439="Yes",N(E439)*N(G439),0)</f>
        <v>0</v>
      </c>
      <c r="N439" s="31" t="n">
        <f aca="false">L439+M439</f>
        <v>0</v>
      </c>
    </row>
    <row r="440" customFormat="false" ht="15" hidden="false" customHeight="false" outlineLevel="0" collapsed="false">
      <c r="A440" s="8"/>
      <c r="B440" s="8"/>
      <c r="C440" s="17"/>
      <c r="D440" s="17"/>
      <c r="E440" s="27"/>
      <c r="F440" s="8"/>
      <c r="G440" s="22"/>
      <c r="H440" s="20" t="str">
        <f aca="false">IF(N(E440)=0,"",$C$5-D440)</f>
        <v/>
      </c>
      <c r="I440" s="10" t="str">
        <f aca="false">IF(H440="","",INDEX(Inputs!$A$10:$A$16,MATCH(H440,Inputs!$B$10:$B$16,1)))</f>
        <v/>
      </c>
      <c r="J440" s="31" t="n">
        <f aca="false">IF(OR(N(E440)=0,F440="Yes"),0,E440)</f>
        <v>0</v>
      </c>
      <c r="K440" s="32" t="n">
        <f aca="false">IF(I440="",0,INDEX('Provision Matrix'!$E$6:$E$12,MATCH(I440,'Provision Matrix'!$A$6:$A$12,0)))</f>
        <v>0</v>
      </c>
      <c r="L440" s="31" t="n">
        <f aca="false">J440*K440</f>
        <v>0</v>
      </c>
      <c r="M440" s="31" t="n">
        <f aca="false">IF(F440="Yes",N(E440)*N(G440),0)</f>
        <v>0</v>
      </c>
      <c r="N440" s="31" t="n">
        <f aca="false">L440+M440</f>
        <v>0</v>
      </c>
    </row>
    <row r="441" customFormat="false" ht="15" hidden="false" customHeight="false" outlineLevel="0" collapsed="false">
      <c r="A441" s="8"/>
      <c r="B441" s="8"/>
      <c r="C441" s="17"/>
      <c r="D441" s="17"/>
      <c r="E441" s="27"/>
      <c r="F441" s="8"/>
      <c r="G441" s="22"/>
      <c r="H441" s="20" t="str">
        <f aca="false">IF(N(E441)=0,"",$C$5-D441)</f>
        <v/>
      </c>
      <c r="I441" s="10" t="str">
        <f aca="false">IF(H441="","",INDEX(Inputs!$A$10:$A$16,MATCH(H441,Inputs!$B$10:$B$16,1)))</f>
        <v/>
      </c>
      <c r="J441" s="31" t="n">
        <f aca="false">IF(OR(N(E441)=0,F441="Yes"),0,E441)</f>
        <v>0</v>
      </c>
      <c r="K441" s="32" t="n">
        <f aca="false">IF(I441="",0,INDEX('Provision Matrix'!$E$6:$E$12,MATCH(I441,'Provision Matrix'!$A$6:$A$12,0)))</f>
        <v>0</v>
      </c>
      <c r="L441" s="31" t="n">
        <f aca="false">J441*K441</f>
        <v>0</v>
      </c>
      <c r="M441" s="31" t="n">
        <f aca="false">IF(F441="Yes",N(E441)*N(G441),0)</f>
        <v>0</v>
      </c>
      <c r="N441" s="31" t="n">
        <f aca="false">L441+M441</f>
        <v>0</v>
      </c>
    </row>
    <row r="442" customFormat="false" ht="15" hidden="false" customHeight="false" outlineLevel="0" collapsed="false">
      <c r="A442" s="8"/>
      <c r="B442" s="8"/>
      <c r="C442" s="17"/>
      <c r="D442" s="17"/>
      <c r="E442" s="27"/>
      <c r="F442" s="8"/>
      <c r="G442" s="22"/>
      <c r="H442" s="20" t="str">
        <f aca="false">IF(N(E442)=0,"",$C$5-D442)</f>
        <v/>
      </c>
      <c r="I442" s="10" t="str">
        <f aca="false">IF(H442="","",INDEX(Inputs!$A$10:$A$16,MATCH(H442,Inputs!$B$10:$B$16,1)))</f>
        <v/>
      </c>
      <c r="J442" s="31" t="n">
        <f aca="false">IF(OR(N(E442)=0,F442="Yes"),0,E442)</f>
        <v>0</v>
      </c>
      <c r="K442" s="32" t="n">
        <f aca="false">IF(I442="",0,INDEX('Provision Matrix'!$E$6:$E$12,MATCH(I442,'Provision Matrix'!$A$6:$A$12,0)))</f>
        <v>0</v>
      </c>
      <c r="L442" s="31" t="n">
        <f aca="false">J442*K442</f>
        <v>0</v>
      </c>
      <c r="M442" s="31" t="n">
        <f aca="false">IF(F442="Yes",N(E442)*N(G442),0)</f>
        <v>0</v>
      </c>
      <c r="N442" s="31" t="n">
        <f aca="false">L442+M442</f>
        <v>0</v>
      </c>
    </row>
    <row r="443" customFormat="false" ht="15" hidden="false" customHeight="false" outlineLevel="0" collapsed="false">
      <c r="A443" s="8"/>
      <c r="B443" s="8"/>
      <c r="C443" s="17"/>
      <c r="D443" s="17"/>
      <c r="E443" s="27"/>
      <c r="F443" s="8"/>
      <c r="G443" s="22"/>
      <c r="H443" s="20" t="str">
        <f aca="false">IF(N(E443)=0,"",$C$5-D443)</f>
        <v/>
      </c>
      <c r="I443" s="10" t="str">
        <f aca="false">IF(H443="","",INDEX(Inputs!$A$10:$A$16,MATCH(H443,Inputs!$B$10:$B$16,1)))</f>
        <v/>
      </c>
      <c r="J443" s="31" t="n">
        <f aca="false">IF(OR(N(E443)=0,F443="Yes"),0,E443)</f>
        <v>0</v>
      </c>
      <c r="K443" s="32" t="n">
        <f aca="false">IF(I443="",0,INDEX('Provision Matrix'!$E$6:$E$12,MATCH(I443,'Provision Matrix'!$A$6:$A$12,0)))</f>
        <v>0</v>
      </c>
      <c r="L443" s="31" t="n">
        <f aca="false">J443*K443</f>
        <v>0</v>
      </c>
      <c r="M443" s="31" t="n">
        <f aca="false">IF(F443="Yes",N(E443)*N(G443),0)</f>
        <v>0</v>
      </c>
      <c r="N443" s="31" t="n">
        <f aca="false">L443+M443</f>
        <v>0</v>
      </c>
    </row>
    <row r="444" customFormat="false" ht="15" hidden="false" customHeight="false" outlineLevel="0" collapsed="false">
      <c r="A444" s="8"/>
      <c r="B444" s="8"/>
      <c r="C444" s="17"/>
      <c r="D444" s="17"/>
      <c r="E444" s="27"/>
      <c r="F444" s="8"/>
      <c r="G444" s="22"/>
      <c r="H444" s="20" t="str">
        <f aca="false">IF(N(E444)=0,"",$C$5-D444)</f>
        <v/>
      </c>
      <c r="I444" s="10" t="str">
        <f aca="false">IF(H444="","",INDEX(Inputs!$A$10:$A$16,MATCH(H444,Inputs!$B$10:$B$16,1)))</f>
        <v/>
      </c>
      <c r="J444" s="31" t="n">
        <f aca="false">IF(OR(N(E444)=0,F444="Yes"),0,E444)</f>
        <v>0</v>
      </c>
      <c r="K444" s="32" t="n">
        <f aca="false">IF(I444="",0,INDEX('Provision Matrix'!$E$6:$E$12,MATCH(I444,'Provision Matrix'!$A$6:$A$12,0)))</f>
        <v>0</v>
      </c>
      <c r="L444" s="31" t="n">
        <f aca="false">J444*K444</f>
        <v>0</v>
      </c>
      <c r="M444" s="31" t="n">
        <f aca="false">IF(F444="Yes",N(E444)*N(G444),0)</f>
        <v>0</v>
      </c>
      <c r="N444" s="31" t="n">
        <f aca="false">L444+M444</f>
        <v>0</v>
      </c>
    </row>
    <row r="445" customFormat="false" ht="15" hidden="false" customHeight="false" outlineLevel="0" collapsed="false">
      <c r="A445" s="8"/>
      <c r="B445" s="8"/>
      <c r="C445" s="17"/>
      <c r="D445" s="17"/>
      <c r="E445" s="27"/>
      <c r="F445" s="8"/>
      <c r="G445" s="22"/>
      <c r="H445" s="20" t="str">
        <f aca="false">IF(N(E445)=0,"",$C$5-D445)</f>
        <v/>
      </c>
      <c r="I445" s="10" t="str">
        <f aca="false">IF(H445="","",INDEX(Inputs!$A$10:$A$16,MATCH(H445,Inputs!$B$10:$B$16,1)))</f>
        <v/>
      </c>
      <c r="J445" s="31" t="n">
        <f aca="false">IF(OR(N(E445)=0,F445="Yes"),0,E445)</f>
        <v>0</v>
      </c>
      <c r="K445" s="32" t="n">
        <f aca="false">IF(I445="",0,INDEX('Provision Matrix'!$E$6:$E$12,MATCH(I445,'Provision Matrix'!$A$6:$A$12,0)))</f>
        <v>0</v>
      </c>
      <c r="L445" s="31" t="n">
        <f aca="false">J445*K445</f>
        <v>0</v>
      </c>
      <c r="M445" s="31" t="n">
        <f aca="false">IF(F445="Yes",N(E445)*N(G445),0)</f>
        <v>0</v>
      </c>
      <c r="N445" s="31" t="n">
        <f aca="false">L445+M445</f>
        <v>0</v>
      </c>
    </row>
    <row r="446" customFormat="false" ht="15" hidden="false" customHeight="false" outlineLevel="0" collapsed="false">
      <c r="A446" s="8"/>
      <c r="B446" s="8"/>
      <c r="C446" s="17"/>
      <c r="D446" s="17"/>
      <c r="E446" s="27"/>
      <c r="F446" s="8"/>
      <c r="G446" s="22"/>
      <c r="H446" s="20" t="str">
        <f aca="false">IF(N(E446)=0,"",$C$5-D446)</f>
        <v/>
      </c>
      <c r="I446" s="10" t="str">
        <f aca="false">IF(H446="","",INDEX(Inputs!$A$10:$A$16,MATCH(H446,Inputs!$B$10:$B$16,1)))</f>
        <v/>
      </c>
      <c r="J446" s="31" t="n">
        <f aca="false">IF(OR(N(E446)=0,F446="Yes"),0,E446)</f>
        <v>0</v>
      </c>
      <c r="K446" s="32" t="n">
        <f aca="false">IF(I446="",0,INDEX('Provision Matrix'!$E$6:$E$12,MATCH(I446,'Provision Matrix'!$A$6:$A$12,0)))</f>
        <v>0</v>
      </c>
      <c r="L446" s="31" t="n">
        <f aca="false">J446*K446</f>
        <v>0</v>
      </c>
      <c r="M446" s="31" t="n">
        <f aca="false">IF(F446="Yes",N(E446)*N(G446),0)</f>
        <v>0</v>
      </c>
      <c r="N446" s="31" t="n">
        <f aca="false">L446+M446</f>
        <v>0</v>
      </c>
    </row>
    <row r="447" customFormat="false" ht="15" hidden="false" customHeight="false" outlineLevel="0" collapsed="false">
      <c r="A447" s="8"/>
      <c r="B447" s="8"/>
      <c r="C447" s="17"/>
      <c r="D447" s="17"/>
      <c r="E447" s="27"/>
      <c r="F447" s="8"/>
      <c r="G447" s="22"/>
      <c r="H447" s="20" t="str">
        <f aca="false">IF(N(E447)=0,"",$C$5-D447)</f>
        <v/>
      </c>
      <c r="I447" s="10" t="str">
        <f aca="false">IF(H447="","",INDEX(Inputs!$A$10:$A$16,MATCH(H447,Inputs!$B$10:$B$16,1)))</f>
        <v/>
      </c>
      <c r="J447" s="31" t="n">
        <f aca="false">IF(OR(N(E447)=0,F447="Yes"),0,E447)</f>
        <v>0</v>
      </c>
      <c r="K447" s="32" t="n">
        <f aca="false">IF(I447="",0,INDEX('Provision Matrix'!$E$6:$E$12,MATCH(I447,'Provision Matrix'!$A$6:$A$12,0)))</f>
        <v>0</v>
      </c>
      <c r="L447" s="31" t="n">
        <f aca="false">J447*K447</f>
        <v>0</v>
      </c>
      <c r="M447" s="31" t="n">
        <f aca="false">IF(F447="Yes",N(E447)*N(G447),0)</f>
        <v>0</v>
      </c>
      <c r="N447" s="31" t="n">
        <f aca="false">L447+M447</f>
        <v>0</v>
      </c>
    </row>
    <row r="448" customFormat="false" ht="15" hidden="false" customHeight="false" outlineLevel="0" collapsed="false">
      <c r="A448" s="8"/>
      <c r="B448" s="8"/>
      <c r="C448" s="17"/>
      <c r="D448" s="17"/>
      <c r="E448" s="27"/>
      <c r="F448" s="8"/>
      <c r="G448" s="22"/>
      <c r="H448" s="20" t="str">
        <f aca="false">IF(N(E448)=0,"",$C$5-D448)</f>
        <v/>
      </c>
      <c r="I448" s="10" t="str">
        <f aca="false">IF(H448="","",INDEX(Inputs!$A$10:$A$16,MATCH(H448,Inputs!$B$10:$B$16,1)))</f>
        <v/>
      </c>
      <c r="J448" s="31" t="n">
        <f aca="false">IF(OR(N(E448)=0,F448="Yes"),0,E448)</f>
        <v>0</v>
      </c>
      <c r="K448" s="32" t="n">
        <f aca="false">IF(I448="",0,INDEX('Provision Matrix'!$E$6:$E$12,MATCH(I448,'Provision Matrix'!$A$6:$A$12,0)))</f>
        <v>0</v>
      </c>
      <c r="L448" s="31" t="n">
        <f aca="false">J448*K448</f>
        <v>0</v>
      </c>
      <c r="M448" s="31" t="n">
        <f aca="false">IF(F448="Yes",N(E448)*N(G448),0)</f>
        <v>0</v>
      </c>
      <c r="N448" s="31" t="n">
        <f aca="false">L448+M448</f>
        <v>0</v>
      </c>
    </row>
    <row r="449" customFormat="false" ht="15" hidden="false" customHeight="false" outlineLevel="0" collapsed="false">
      <c r="A449" s="8"/>
      <c r="B449" s="8"/>
      <c r="C449" s="17"/>
      <c r="D449" s="17"/>
      <c r="E449" s="27"/>
      <c r="F449" s="8"/>
      <c r="G449" s="22"/>
      <c r="H449" s="20" t="str">
        <f aca="false">IF(N(E449)=0,"",$C$5-D449)</f>
        <v/>
      </c>
      <c r="I449" s="10" t="str">
        <f aca="false">IF(H449="","",INDEX(Inputs!$A$10:$A$16,MATCH(H449,Inputs!$B$10:$B$16,1)))</f>
        <v/>
      </c>
      <c r="J449" s="31" t="n">
        <f aca="false">IF(OR(N(E449)=0,F449="Yes"),0,E449)</f>
        <v>0</v>
      </c>
      <c r="K449" s="32" t="n">
        <f aca="false">IF(I449="",0,INDEX('Provision Matrix'!$E$6:$E$12,MATCH(I449,'Provision Matrix'!$A$6:$A$12,0)))</f>
        <v>0</v>
      </c>
      <c r="L449" s="31" t="n">
        <f aca="false">J449*K449</f>
        <v>0</v>
      </c>
      <c r="M449" s="31" t="n">
        <f aca="false">IF(F449="Yes",N(E449)*N(G449),0)</f>
        <v>0</v>
      </c>
      <c r="N449" s="31" t="n">
        <f aca="false">L449+M449</f>
        <v>0</v>
      </c>
    </row>
    <row r="450" customFormat="false" ht="15" hidden="false" customHeight="false" outlineLevel="0" collapsed="false">
      <c r="A450" s="8"/>
      <c r="B450" s="8"/>
      <c r="C450" s="17"/>
      <c r="D450" s="17"/>
      <c r="E450" s="27"/>
      <c r="F450" s="8"/>
      <c r="G450" s="22"/>
      <c r="H450" s="20" t="str">
        <f aca="false">IF(N(E450)=0,"",$C$5-D450)</f>
        <v/>
      </c>
      <c r="I450" s="10" t="str">
        <f aca="false">IF(H450="","",INDEX(Inputs!$A$10:$A$16,MATCH(H450,Inputs!$B$10:$B$16,1)))</f>
        <v/>
      </c>
      <c r="J450" s="31" t="n">
        <f aca="false">IF(OR(N(E450)=0,F450="Yes"),0,E450)</f>
        <v>0</v>
      </c>
      <c r="K450" s="32" t="n">
        <f aca="false">IF(I450="",0,INDEX('Provision Matrix'!$E$6:$E$12,MATCH(I450,'Provision Matrix'!$A$6:$A$12,0)))</f>
        <v>0</v>
      </c>
      <c r="L450" s="31" t="n">
        <f aca="false">J450*K450</f>
        <v>0</v>
      </c>
      <c r="M450" s="31" t="n">
        <f aca="false">IF(F450="Yes",N(E450)*N(G450),0)</f>
        <v>0</v>
      </c>
      <c r="N450" s="31" t="n">
        <f aca="false">L450+M450</f>
        <v>0</v>
      </c>
    </row>
    <row r="451" customFormat="false" ht="15" hidden="false" customHeight="false" outlineLevel="0" collapsed="false">
      <c r="A451" s="8"/>
      <c r="B451" s="8"/>
      <c r="C451" s="17"/>
      <c r="D451" s="17"/>
      <c r="E451" s="27"/>
      <c r="F451" s="8"/>
      <c r="G451" s="22"/>
      <c r="H451" s="20" t="str">
        <f aca="false">IF(N(E451)=0,"",$C$5-D451)</f>
        <v/>
      </c>
      <c r="I451" s="10" t="str">
        <f aca="false">IF(H451="","",INDEX(Inputs!$A$10:$A$16,MATCH(H451,Inputs!$B$10:$B$16,1)))</f>
        <v/>
      </c>
      <c r="J451" s="31" t="n">
        <f aca="false">IF(OR(N(E451)=0,F451="Yes"),0,E451)</f>
        <v>0</v>
      </c>
      <c r="K451" s="32" t="n">
        <f aca="false">IF(I451="",0,INDEX('Provision Matrix'!$E$6:$E$12,MATCH(I451,'Provision Matrix'!$A$6:$A$12,0)))</f>
        <v>0</v>
      </c>
      <c r="L451" s="31" t="n">
        <f aca="false">J451*K451</f>
        <v>0</v>
      </c>
      <c r="M451" s="31" t="n">
        <f aca="false">IF(F451="Yes",N(E451)*N(G451),0)</f>
        <v>0</v>
      </c>
      <c r="N451" s="31" t="n">
        <f aca="false">L451+M451</f>
        <v>0</v>
      </c>
    </row>
    <row r="452" customFormat="false" ht="15" hidden="false" customHeight="false" outlineLevel="0" collapsed="false">
      <c r="A452" s="8"/>
      <c r="B452" s="8"/>
      <c r="C452" s="17"/>
      <c r="D452" s="17"/>
      <c r="E452" s="27"/>
      <c r="F452" s="8"/>
      <c r="G452" s="22"/>
      <c r="H452" s="20" t="str">
        <f aca="false">IF(N(E452)=0,"",$C$5-D452)</f>
        <v/>
      </c>
      <c r="I452" s="10" t="str">
        <f aca="false">IF(H452="","",INDEX(Inputs!$A$10:$A$16,MATCH(H452,Inputs!$B$10:$B$16,1)))</f>
        <v/>
      </c>
      <c r="J452" s="31" t="n">
        <f aca="false">IF(OR(N(E452)=0,F452="Yes"),0,E452)</f>
        <v>0</v>
      </c>
      <c r="K452" s="32" t="n">
        <f aca="false">IF(I452="",0,INDEX('Provision Matrix'!$E$6:$E$12,MATCH(I452,'Provision Matrix'!$A$6:$A$12,0)))</f>
        <v>0</v>
      </c>
      <c r="L452" s="31" t="n">
        <f aca="false">J452*K452</f>
        <v>0</v>
      </c>
      <c r="M452" s="31" t="n">
        <f aca="false">IF(F452="Yes",N(E452)*N(G452),0)</f>
        <v>0</v>
      </c>
      <c r="N452" s="31" t="n">
        <f aca="false">L452+M452</f>
        <v>0</v>
      </c>
    </row>
    <row r="453" customFormat="false" ht="15" hidden="false" customHeight="false" outlineLevel="0" collapsed="false">
      <c r="A453" s="8"/>
      <c r="B453" s="8"/>
      <c r="C453" s="17"/>
      <c r="D453" s="17"/>
      <c r="E453" s="27"/>
      <c r="F453" s="8"/>
      <c r="G453" s="22"/>
      <c r="H453" s="20" t="str">
        <f aca="false">IF(N(E453)=0,"",$C$5-D453)</f>
        <v/>
      </c>
      <c r="I453" s="10" t="str">
        <f aca="false">IF(H453="","",INDEX(Inputs!$A$10:$A$16,MATCH(H453,Inputs!$B$10:$B$16,1)))</f>
        <v/>
      </c>
      <c r="J453" s="31" t="n">
        <f aca="false">IF(OR(N(E453)=0,F453="Yes"),0,E453)</f>
        <v>0</v>
      </c>
      <c r="K453" s="32" t="n">
        <f aca="false">IF(I453="",0,INDEX('Provision Matrix'!$E$6:$E$12,MATCH(I453,'Provision Matrix'!$A$6:$A$12,0)))</f>
        <v>0</v>
      </c>
      <c r="L453" s="31" t="n">
        <f aca="false">J453*K453</f>
        <v>0</v>
      </c>
      <c r="M453" s="31" t="n">
        <f aca="false">IF(F453="Yes",N(E453)*N(G453),0)</f>
        <v>0</v>
      </c>
      <c r="N453" s="31" t="n">
        <f aca="false">L453+M453</f>
        <v>0</v>
      </c>
    </row>
    <row r="454" customFormat="false" ht="15" hidden="false" customHeight="false" outlineLevel="0" collapsed="false">
      <c r="A454" s="8"/>
      <c r="B454" s="8"/>
      <c r="C454" s="17"/>
      <c r="D454" s="17"/>
      <c r="E454" s="27"/>
      <c r="F454" s="8"/>
      <c r="G454" s="22"/>
      <c r="H454" s="20" t="str">
        <f aca="false">IF(N(E454)=0,"",$C$5-D454)</f>
        <v/>
      </c>
      <c r="I454" s="10" t="str">
        <f aca="false">IF(H454="","",INDEX(Inputs!$A$10:$A$16,MATCH(H454,Inputs!$B$10:$B$16,1)))</f>
        <v/>
      </c>
      <c r="J454" s="31" t="n">
        <f aca="false">IF(OR(N(E454)=0,F454="Yes"),0,E454)</f>
        <v>0</v>
      </c>
      <c r="K454" s="32" t="n">
        <f aca="false">IF(I454="",0,INDEX('Provision Matrix'!$E$6:$E$12,MATCH(I454,'Provision Matrix'!$A$6:$A$12,0)))</f>
        <v>0</v>
      </c>
      <c r="L454" s="31" t="n">
        <f aca="false">J454*K454</f>
        <v>0</v>
      </c>
      <c r="M454" s="31" t="n">
        <f aca="false">IF(F454="Yes",N(E454)*N(G454),0)</f>
        <v>0</v>
      </c>
      <c r="N454" s="31" t="n">
        <f aca="false">L454+M454</f>
        <v>0</v>
      </c>
    </row>
    <row r="455" customFormat="false" ht="15" hidden="false" customHeight="false" outlineLevel="0" collapsed="false">
      <c r="A455" s="8"/>
      <c r="B455" s="8"/>
      <c r="C455" s="17"/>
      <c r="D455" s="17"/>
      <c r="E455" s="27"/>
      <c r="F455" s="8"/>
      <c r="G455" s="22"/>
      <c r="H455" s="20" t="str">
        <f aca="false">IF(N(E455)=0,"",$C$5-D455)</f>
        <v/>
      </c>
      <c r="I455" s="10" t="str">
        <f aca="false">IF(H455="","",INDEX(Inputs!$A$10:$A$16,MATCH(H455,Inputs!$B$10:$B$16,1)))</f>
        <v/>
      </c>
      <c r="J455" s="31" t="n">
        <f aca="false">IF(OR(N(E455)=0,F455="Yes"),0,E455)</f>
        <v>0</v>
      </c>
      <c r="K455" s="32" t="n">
        <f aca="false">IF(I455="",0,INDEX('Provision Matrix'!$E$6:$E$12,MATCH(I455,'Provision Matrix'!$A$6:$A$12,0)))</f>
        <v>0</v>
      </c>
      <c r="L455" s="31" t="n">
        <f aca="false">J455*K455</f>
        <v>0</v>
      </c>
      <c r="M455" s="31" t="n">
        <f aca="false">IF(F455="Yes",N(E455)*N(G455),0)</f>
        <v>0</v>
      </c>
      <c r="N455" s="31" t="n">
        <f aca="false">L455+M455</f>
        <v>0</v>
      </c>
    </row>
    <row r="456" customFormat="false" ht="15" hidden="false" customHeight="false" outlineLevel="0" collapsed="false">
      <c r="A456" s="8"/>
      <c r="B456" s="8"/>
      <c r="C456" s="17"/>
      <c r="D456" s="17"/>
      <c r="E456" s="27"/>
      <c r="F456" s="8"/>
      <c r="G456" s="22"/>
      <c r="H456" s="20" t="str">
        <f aca="false">IF(N(E456)=0,"",$C$5-D456)</f>
        <v/>
      </c>
      <c r="I456" s="10" t="str">
        <f aca="false">IF(H456="","",INDEX(Inputs!$A$10:$A$16,MATCH(H456,Inputs!$B$10:$B$16,1)))</f>
        <v/>
      </c>
      <c r="J456" s="31" t="n">
        <f aca="false">IF(OR(N(E456)=0,F456="Yes"),0,E456)</f>
        <v>0</v>
      </c>
      <c r="K456" s="32" t="n">
        <f aca="false">IF(I456="",0,INDEX('Provision Matrix'!$E$6:$E$12,MATCH(I456,'Provision Matrix'!$A$6:$A$12,0)))</f>
        <v>0</v>
      </c>
      <c r="L456" s="31" t="n">
        <f aca="false">J456*K456</f>
        <v>0</v>
      </c>
      <c r="M456" s="31" t="n">
        <f aca="false">IF(F456="Yes",N(E456)*N(G456),0)</f>
        <v>0</v>
      </c>
      <c r="N456" s="31" t="n">
        <f aca="false">L456+M456</f>
        <v>0</v>
      </c>
    </row>
    <row r="457" customFormat="false" ht="15" hidden="false" customHeight="false" outlineLevel="0" collapsed="false">
      <c r="A457" s="8"/>
      <c r="B457" s="8"/>
      <c r="C457" s="17"/>
      <c r="D457" s="17"/>
      <c r="E457" s="27"/>
      <c r="F457" s="8"/>
      <c r="G457" s="22"/>
      <c r="H457" s="20" t="str">
        <f aca="false">IF(N(E457)=0,"",$C$5-D457)</f>
        <v/>
      </c>
      <c r="I457" s="10" t="str">
        <f aca="false">IF(H457="","",INDEX(Inputs!$A$10:$A$16,MATCH(H457,Inputs!$B$10:$B$16,1)))</f>
        <v/>
      </c>
      <c r="J457" s="31" t="n">
        <f aca="false">IF(OR(N(E457)=0,F457="Yes"),0,E457)</f>
        <v>0</v>
      </c>
      <c r="K457" s="32" t="n">
        <f aca="false">IF(I457="",0,INDEX('Provision Matrix'!$E$6:$E$12,MATCH(I457,'Provision Matrix'!$A$6:$A$12,0)))</f>
        <v>0</v>
      </c>
      <c r="L457" s="31" t="n">
        <f aca="false">J457*K457</f>
        <v>0</v>
      </c>
      <c r="M457" s="31" t="n">
        <f aca="false">IF(F457="Yes",N(E457)*N(G457),0)</f>
        <v>0</v>
      </c>
      <c r="N457" s="31" t="n">
        <f aca="false">L457+M457</f>
        <v>0</v>
      </c>
    </row>
    <row r="458" customFormat="false" ht="15" hidden="false" customHeight="false" outlineLevel="0" collapsed="false">
      <c r="A458" s="8"/>
      <c r="B458" s="8"/>
      <c r="C458" s="17"/>
      <c r="D458" s="17"/>
      <c r="E458" s="27"/>
      <c r="F458" s="8"/>
      <c r="G458" s="22"/>
      <c r="H458" s="20" t="str">
        <f aca="false">IF(N(E458)=0,"",$C$5-D458)</f>
        <v/>
      </c>
      <c r="I458" s="10" t="str">
        <f aca="false">IF(H458="","",INDEX(Inputs!$A$10:$A$16,MATCH(H458,Inputs!$B$10:$B$16,1)))</f>
        <v/>
      </c>
      <c r="J458" s="31" t="n">
        <f aca="false">IF(OR(N(E458)=0,F458="Yes"),0,E458)</f>
        <v>0</v>
      </c>
      <c r="K458" s="32" t="n">
        <f aca="false">IF(I458="",0,INDEX('Provision Matrix'!$E$6:$E$12,MATCH(I458,'Provision Matrix'!$A$6:$A$12,0)))</f>
        <v>0</v>
      </c>
      <c r="L458" s="31" t="n">
        <f aca="false">J458*K458</f>
        <v>0</v>
      </c>
      <c r="M458" s="31" t="n">
        <f aca="false">IF(F458="Yes",N(E458)*N(G458),0)</f>
        <v>0</v>
      </c>
      <c r="N458" s="31" t="n">
        <f aca="false">L458+M458</f>
        <v>0</v>
      </c>
    </row>
    <row r="459" customFormat="false" ht="15" hidden="false" customHeight="false" outlineLevel="0" collapsed="false">
      <c r="A459" s="8"/>
      <c r="B459" s="8"/>
      <c r="C459" s="17"/>
      <c r="D459" s="17"/>
      <c r="E459" s="27"/>
      <c r="F459" s="8"/>
      <c r="G459" s="22"/>
      <c r="H459" s="20" t="str">
        <f aca="false">IF(N(E459)=0,"",$C$5-D459)</f>
        <v/>
      </c>
      <c r="I459" s="10" t="str">
        <f aca="false">IF(H459="","",INDEX(Inputs!$A$10:$A$16,MATCH(H459,Inputs!$B$10:$B$16,1)))</f>
        <v/>
      </c>
      <c r="J459" s="31" t="n">
        <f aca="false">IF(OR(N(E459)=0,F459="Yes"),0,E459)</f>
        <v>0</v>
      </c>
      <c r="K459" s="32" t="n">
        <f aca="false">IF(I459="",0,INDEX('Provision Matrix'!$E$6:$E$12,MATCH(I459,'Provision Matrix'!$A$6:$A$12,0)))</f>
        <v>0</v>
      </c>
      <c r="L459" s="31" t="n">
        <f aca="false">J459*K459</f>
        <v>0</v>
      </c>
      <c r="M459" s="31" t="n">
        <f aca="false">IF(F459="Yes",N(E459)*N(G459),0)</f>
        <v>0</v>
      </c>
      <c r="N459" s="31" t="n">
        <f aca="false">L459+M459</f>
        <v>0</v>
      </c>
    </row>
    <row r="460" customFormat="false" ht="15" hidden="false" customHeight="false" outlineLevel="0" collapsed="false">
      <c r="A460" s="8"/>
      <c r="B460" s="8"/>
      <c r="C460" s="17"/>
      <c r="D460" s="17"/>
      <c r="E460" s="27"/>
      <c r="F460" s="8"/>
      <c r="G460" s="22"/>
      <c r="H460" s="20" t="str">
        <f aca="false">IF(N(E460)=0,"",$C$5-D460)</f>
        <v/>
      </c>
      <c r="I460" s="10" t="str">
        <f aca="false">IF(H460="","",INDEX(Inputs!$A$10:$A$16,MATCH(H460,Inputs!$B$10:$B$16,1)))</f>
        <v/>
      </c>
      <c r="J460" s="31" t="n">
        <f aca="false">IF(OR(N(E460)=0,F460="Yes"),0,E460)</f>
        <v>0</v>
      </c>
      <c r="K460" s="32" t="n">
        <f aca="false">IF(I460="",0,INDEX('Provision Matrix'!$E$6:$E$12,MATCH(I460,'Provision Matrix'!$A$6:$A$12,0)))</f>
        <v>0</v>
      </c>
      <c r="L460" s="31" t="n">
        <f aca="false">J460*K460</f>
        <v>0</v>
      </c>
      <c r="M460" s="31" t="n">
        <f aca="false">IF(F460="Yes",N(E460)*N(G460),0)</f>
        <v>0</v>
      </c>
      <c r="N460" s="31" t="n">
        <f aca="false">L460+M460</f>
        <v>0</v>
      </c>
    </row>
    <row r="461" customFormat="false" ht="15" hidden="false" customHeight="false" outlineLevel="0" collapsed="false">
      <c r="A461" s="8"/>
      <c r="B461" s="8"/>
      <c r="C461" s="17"/>
      <c r="D461" s="17"/>
      <c r="E461" s="27"/>
      <c r="F461" s="8"/>
      <c r="G461" s="22"/>
      <c r="H461" s="20" t="str">
        <f aca="false">IF(N(E461)=0,"",$C$5-D461)</f>
        <v/>
      </c>
      <c r="I461" s="10" t="str">
        <f aca="false">IF(H461="","",INDEX(Inputs!$A$10:$A$16,MATCH(H461,Inputs!$B$10:$B$16,1)))</f>
        <v/>
      </c>
      <c r="J461" s="31" t="n">
        <f aca="false">IF(OR(N(E461)=0,F461="Yes"),0,E461)</f>
        <v>0</v>
      </c>
      <c r="K461" s="32" t="n">
        <f aca="false">IF(I461="",0,INDEX('Provision Matrix'!$E$6:$E$12,MATCH(I461,'Provision Matrix'!$A$6:$A$12,0)))</f>
        <v>0</v>
      </c>
      <c r="L461" s="31" t="n">
        <f aca="false">J461*K461</f>
        <v>0</v>
      </c>
      <c r="M461" s="31" t="n">
        <f aca="false">IF(F461="Yes",N(E461)*N(G461),0)</f>
        <v>0</v>
      </c>
      <c r="N461" s="31" t="n">
        <f aca="false">L461+M461</f>
        <v>0</v>
      </c>
    </row>
    <row r="462" customFormat="false" ht="15" hidden="false" customHeight="false" outlineLevel="0" collapsed="false">
      <c r="A462" s="8"/>
      <c r="B462" s="8"/>
      <c r="C462" s="17"/>
      <c r="D462" s="17"/>
      <c r="E462" s="27"/>
      <c r="F462" s="8"/>
      <c r="G462" s="22"/>
      <c r="H462" s="20" t="str">
        <f aca="false">IF(N(E462)=0,"",$C$5-D462)</f>
        <v/>
      </c>
      <c r="I462" s="10" t="str">
        <f aca="false">IF(H462="","",INDEX(Inputs!$A$10:$A$16,MATCH(H462,Inputs!$B$10:$B$16,1)))</f>
        <v/>
      </c>
      <c r="J462" s="31" t="n">
        <f aca="false">IF(OR(N(E462)=0,F462="Yes"),0,E462)</f>
        <v>0</v>
      </c>
      <c r="K462" s="32" t="n">
        <f aca="false">IF(I462="",0,INDEX('Provision Matrix'!$E$6:$E$12,MATCH(I462,'Provision Matrix'!$A$6:$A$12,0)))</f>
        <v>0</v>
      </c>
      <c r="L462" s="31" t="n">
        <f aca="false">J462*K462</f>
        <v>0</v>
      </c>
      <c r="M462" s="31" t="n">
        <f aca="false">IF(F462="Yes",N(E462)*N(G462),0)</f>
        <v>0</v>
      </c>
      <c r="N462" s="31" t="n">
        <f aca="false">L462+M462</f>
        <v>0</v>
      </c>
    </row>
    <row r="463" customFormat="false" ht="15" hidden="false" customHeight="false" outlineLevel="0" collapsed="false">
      <c r="A463" s="8"/>
      <c r="B463" s="8"/>
      <c r="C463" s="17"/>
      <c r="D463" s="17"/>
      <c r="E463" s="27"/>
      <c r="F463" s="8"/>
      <c r="G463" s="22"/>
      <c r="H463" s="20" t="str">
        <f aca="false">IF(N(E463)=0,"",$C$5-D463)</f>
        <v/>
      </c>
      <c r="I463" s="10" t="str">
        <f aca="false">IF(H463="","",INDEX(Inputs!$A$10:$A$16,MATCH(H463,Inputs!$B$10:$B$16,1)))</f>
        <v/>
      </c>
      <c r="J463" s="31" t="n">
        <f aca="false">IF(OR(N(E463)=0,F463="Yes"),0,E463)</f>
        <v>0</v>
      </c>
      <c r="K463" s="32" t="n">
        <f aca="false">IF(I463="",0,INDEX('Provision Matrix'!$E$6:$E$12,MATCH(I463,'Provision Matrix'!$A$6:$A$12,0)))</f>
        <v>0</v>
      </c>
      <c r="L463" s="31" t="n">
        <f aca="false">J463*K463</f>
        <v>0</v>
      </c>
      <c r="M463" s="31" t="n">
        <f aca="false">IF(F463="Yes",N(E463)*N(G463),0)</f>
        <v>0</v>
      </c>
      <c r="N463" s="31" t="n">
        <f aca="false">L463+M463</f>
        <v>0</v>
      </c>
    </row>
    <row r="464" customFormat="false" ht="15" hidden="false" customHeight="false" outlineLevel="0" collapsed="false">
      <c r="A464" s="8"/>
      <c r="B464" s="8"/>
      <c r="C464" s="17"/>
      <c r="D464" s="17"/>
      <c r="E464" s="27"/>
      <c r="F464" s="8"/>
      <c r="G464" s="22"/>
      <c r="H464" s="20" t="str">
        <f aca="false">IF(N(E464)=0,"",$C$5-D464)</f>
        <v/>
      </c>
      <c r="I464" s="10" t="str">
        <f aca="false">IF(H464="","",INDEX(Inputs!$A$10:$A$16,MATCH(H464,Inputs!$B$10:$B$16,1)))</f>
        <v/>
      </c>
      <c r="J464" s="31" t="n">
        <f aca="false">IF(OR(N(E464)=0,F464="Yes"),0,E464)</f>
        <v>0</v>
      </c>
      <c r="K464" s="32" t="n">
        <f aca="false">IF(I464="",0,INDEX('Provision Matrix'!$E$6:$E$12,MATCH(I464,'Provision Matrix'!$A$6:$A$12,0)))</f>
        <v>0</v>
      </c>
      <c r="L464" s="31" t="n">
        <f aca="false">J464*K464</f>
        <v>0</v>
      </c>
      <c r="M464" s="31" t="n">
        <f aca="false">IF(F464="Yes",N(E464)*N(G464),0)</f>
        <v>0</v>
      </c>
      <c r="N464" s="31" t="n">
        <f aca="false">L464+M464</f>
        <v>0</v>
      </c>
    </row>
    <row r="465" customFormat="false" ht="15" hidden="false" customHeight="false" outlineLevel="0" collapsed="false">
      <c r="A465" s="8"/>
      <c r="B465" s="8"/>
      <c r="C465" s="17"/>
      <c r="D465" s="17"/>
      <c r="E465" s="27"/>
      <c r="F465" s="8"/>
      <c r="G465" s="22"/>
      <c r="H465" s="20" t="str">
        <f aca="false">IF(N(E465)=0,"",$C$5-D465)</f>
        <v/>
      </c>
      <c r="I465" s="10" t="str">
        <f aca="false">IF(H465="","",INDEX(Inputs!$A$10:$A$16,MATCH(H465,Inputs!$B$10:$B$16,1)))</f>
        <v/>
      </c>
      <c r="J465" s="31" t="n">
        <f aca="false">IF(OR(N(E465)=0,F465="Yes"),0,E465)</f>
        <v>0</v>
      </c>
      <c r="K465" s="32" t="n">
        <f aca="false">IF(I465="",0,INDEX('Provision Matrix'!$E$6:$E$12,MATCH(I465,'Provision Matrix'!$A$6:$A$12,0)))</f>
        <v>0</v>
      </c>
      <c r="L465" s="31" t="n">
        <f aca="false">J465*K465</f>
        <v>0</v>
      </c>
      <c r="M465" s="31" t="n">
        <f aca="false">IF(F465="Yes",N(E465)*N(G465),0)</f>
        <v>0</v>
      </c>
      <c r="N465" s="31" t="n">
        <f aca="false">L465+M465</f>
        <v>0</v>
      </c>
    </row>
    <row r="466" customFormat="false" ht="15" hidden="false" customHeight="false" outlineLevel="0" collapsed="false">
      <c r="A466" s="8"/>
      <c r="B466" s="8"/>
      <c r="C466" s="17"/>
      <c r="D466" s="17"/>
      <c r="E466" s="27"/>
      <c r="F466" s="8"/>
      <c r="G466" s="22"/>
      <c r="H466" s="20" t="str">
        <f aca="false">IF(N(E466)=0,"",$C$5-D466)</f>
        <v/>
      </c>
      <c r="I466" s="10" t="str">
        <f aca="false">IF(H466="","",INDEX(Inputs!$A$10:$A$16,MATCH(H466,Inputs!$B$10:$B$16,1)))</f>
        <v/>
      </c>
      <c r="J466" s="31" t="n">
        <f aca="false">IF(OR(N(E466)=0,F466="Yes"),0,E466)</f>
        <v>0</v>
      </c>
      <c r="K466" s="32" t="n">
        <f aca="false">IF(I466="",0,INDEX('Provision Matrix'!$E$6:$E$12,MATCH(I466,'Provision Matrix'!$A$6:$A$12,0)))</f>
        <v>0</v>
      </c>
      <c r="L466" s="31" t="n">
        <f aca="false">J466*K466</f>
        <v>0</v>
      </c>
      <c r="M466" s="31" t="n">
        <f aca="false">IF(F466="Yes",N(E466)*N(G466),0)</f>
        <v>0</v>
      </c>
      <c r="N466" s="31" t="n">
        <f aca="false">L466+M466</f>
        <v>0</v>
      </c>
    </row>
    <row r="467" customFormat="false" ht="15" hidden="false" customHeight="false" outlineLevel="0" collapsed="false">
      <c r="A467" s="8"/>
      <c r="B467" s="8"/>
      <c r="C467" s="17"/>
      <c r="D467" s="17"/>
      <c r="E467" s="27"/>
      <c r="F467" s="8"/>
      <c r="G467" s="22"/>
      <c r="H467" s="20" t="str">
        <f aca="false">IF(N(E467)=0,"",$C$5-D467)</f>
        <v/>
      </c>
      <c r="I467" s="10" t="str">
        <f aca="false">IF(H467="","",INDEX(Inputs!$A$10:$A$16,MATCH(H467,Inputs!$B$10:$B$16,1)))</f>
        <v/>
      </c>
      <c r="J467" s="31" t="n">
        <f aca="false">IF(OR(N(E467)=0,F467="Yes"),0,E467)</f>
        <v>0</v>
      </c>
      <c r="K467" s="32" t="n">
        <f aca="false">IF(I467="",0,INDEX('Provision Matrix'!$E$6:$E$12,MATCH(I467,'Provision Matrix'!$A$6:$A$12,0)))</f>
        <v>0</v>
      </c>
      <c r="L467" s="31" t="n">
        <f aca="false">J467*K467</f>
        <v>0</v>
      </c>
      <c r="M467" s="31" t="n">
        <f aca="false">IF(F467="Yes",N(E467)*N(G467),0)</f>
        <v>0</v>
      </c>
      <c r="N467" s="31" t="n">
        <f aca="false">L467+M467</f>
        <v>0</v>
      </c>
    </row>
    <row r="468" customFormat="false" ht="15" hidden="false" customHeight="false" outlineLevel="0" collapsed="false">
      <c r="A468" s="8"/>
      <c r="B468" s="8"/>
      <c r="C468" s="17"/>
      <c r="D468" s="17"/>
      <c r="E468" s="27"/>
      <c r="F468" s="8"/>
      <c r="G468" s="22"/>
      <c r="H468" s="20" t="str">
        <f aca="false">IF(N(E468)=0,"",$C$5-D468)</f>
        <v/>
      </c>
      <c r="I468" s="10" t="str">
        <f aca="false">IF(H468="","",INDEX(Inputs!$A$10:$A$16,MATCH(H468,Inputs!$B$10:$B$16,1)))</f>
        <v/>
      </c>
      <c r="J468" s="31" t="n">
        <f aca="false">IF(OR(N(E468)=0,F468="Yes"),0,E468)</f>
        <v>0</v>
      </c>
      <c r="K468" s="32" t="n">
        <f aca="false">IF(I468="",0,INDEX('Provision Matrix'!$E$6:$E$12,MATCH(I468,'Provision Matrix'!$A$6:$A$12,0)))</f>
        <v>0</v>
      </c>
      <c r="L468" s="31" t="n">
        <f aca="false">J468*K468</f>
        <v>0</v>
      </c>
      <c r="M468" s="31" t="n">
        <f aca="false">IF(F468="Yes",N(E468)*N(G468),0)</f>
        <v>0</v>
      </c>
      <c r="N468" s="31" t="n">
        <f aca="false">L468+M468</f>
        <v>0</v>
      </c>
    </row>
    <row r="469" customFormat="false" ht="15" hidden="false" customHeight="false" outlineLevel="0" collapsed="false">
      <c r="A469" s="8"/>
      <c r="B469" s="8"/>
      <c r="C469" s="17"/>
      <c r="D469" s="17"/>
      <c r="E469" s="27"/>
      <c r="F469" s="8"/>
      <c r="G469" s="22"/>
      <c r="H469" s="20" t="str">
        <f aca="false">IF(N(E469)=0,"",$C$5-D469)</f>
        <v/>
      </c>
      <c r="I469" s="10" t="str">
        <f aca="false">IF(H469="","",INDEX(Inputs!$A$10:$A$16,MATCH(H469,Inputs!$B$10:$B$16,1)))</f>
        <v/>
      </c>
      <c r="J469" s="31" t="n">
        <f aca="false">IF(OR(N(E469)=0,F469="Yes"),0,E469)</f>
        <v>0</v>
      </c>
      <c r="K469" s="32" t="n">
        <f aca="false">IF(I469="",0,INDEX('Provision Matrix'!$E$6:$E$12,MATCH(I469,'Provision Matrix'!$A$6:$A$12,0)))</f>
        <v>0</v>
      </c>
      <c r="L469" s="31" t="n">
        <f aca="false">J469*K469</f>
        <v>0</v>
      </c>
      <c r="M469" s="31" t="n">
        <f aca="false">IF(F469="Yes",N(E469)*N(G469),0)</f>
        <v>0</v>
      </c>
      <c r="N469" s="31" t="n">
        <f aca="false">L469+M469</f>
        <v>0</v>
      </c>
    </row>
    <row r="470" customFormat="false" ht="15" hidden="false" customHeight="false" outlineLevel="0" collapsed="false">
      <c r="A470" s="8"/>
      <c r="B470" s="8"/>
      <c r="C470" s="17"/>
      <c r="D470" s="17"/>
      <c r="E470" s="27"/>
      <c r="F470" s="8"/>
      <c r="G470" s="22"/>
      <c r="H470" s="20" t="str">
        <f aca="false">IF(N(E470)=0,"",$C$5-D470)</f>
        <v/>
      </c>
      <c r="I470" s="10" t="str">
        <f aca="false">IF(H470="","",INDEX(Inputs!$A$10:$A$16,MATCH(H470,Inputs!$B$10:$B$16,1)))</f>
        <v/>
      </c>
      <c r="J470" s="31" t="n">
        <f aca="false">IF(OR(N(E470)=0,F470="Yes"),0,E470)</f>
        <v>0</v>
      </c>
      <c r="K470" s="32" t="n">
        <f aca="false">IF(I470="",0,INDEX('Provision Matrix'!$E$6:$E$12,MATCH(I470,'Provision Matrix'!$A$6:$A$12,0)))</f>
        <v>0</v>
      </c>
      <c r="L470" s="31" t="n">
        <f aca="false">J470*K470</f>
        <v>0</v>
      </c>
      <c r="M470" s="31" t="n">
        <f aca="false">IF(F470="Yes",N(E470)*N(G470),0)</f>
        <v>0</v>
      </c>
      <c r="N470" s="31" t="n">
        <f aca="false">L470+M470</f>
        <v>0</v>
      </c>
    </row>
    <row r="471" customFormat="false" ht="15" hidden="false" customHeight="false" outlineLevel="0" collapsed="false">
      <c r="A471" s="8"/>
      <c r="B471" s="8"/>
      <c r="C471" s="17"/>
      <c r="D471" s="17"/>
      <c r="E471" s="27"/>
      <c r="F471" s="8"/>
      <c r="G471" s="22"/>
      <c r="H471" s="20" t="str">
        <f aca="false">IF(N(E471)=0,"",$C$5-D471)</f>
        <v/>
      </c>
      <c r="I471" s="10" t="str">
        <f aca="false">IF(H471="","",INDEX(Inputs!$A$10:$A$16,MATCH(H471,Inputs!$B$10:$B$16,1)))</f>
        <v/>
      </c>
      <c r="J471" s="31" t="n">
        <f aca="false">IF(OR(N(E471)=0,F471="Yes"),0,E471)</f>
        <v>0</v>
      </c>
      <c r="K471" s="32" t="n">
        <f aca="false">IF(I471="",0,INDEX('Provision Matrix'!$E$6:$E$12,MATCH(I471,'Provision Matrix'!$A$6:$A$12,0)))</f>
        <v>0</v>
      </c>
      <c r="L471" s="31" t="n">
        <f aca="false">J471*K471</f>
        <v>0</v>
      </c>
      <c r="M471" s="31" t="n">
        <f aca="false">IF(F471="Yes",N(E471)*N(G471),0)</f>
        <v>0</v>
      </c>
      <c r="N471" s="31" t="n">
        <f aca="false">L471+M471</f>
        <v>0</v>
      </c>
    </row>
    <row r="472" customFormat="false" ht="15" hidden="false" customHeight="false" outlineLevel="0" collapsed="false">
      <c r="A472" s="8"/>
      <c r="B472" s="8"/>
      <c r="C472" s="17"/>
      <c r="D472" s="17"/>
      <c r="E472" s="27"/>
      <c r="F472" s="8"/>
      <c r="G472" s="22"/>
      <c r="H472" s="20" t="str">
        <f aca="false">IF(N(E472)=0,"",$C$5-D472)</f>
        <v/>
      </c>
      <c r="I472" s="10" t="str">
        <f aca="false">IF(H472="","",INDEX(Inputs!$A$10:$A$16,MATCH(H472,Inputs!$B$10:$B$16,1)))</f>
        <v/>
      </c>
      <c r="J472" s="31" t="n">
        <f aca="false">IF(OR(N(E472)=0,F472="Yes"),0,E472)</f>
        <v>0</v>
      </c>
      <c r="K472" s="32" t="n">
        <f aca="false">IF(I472="",0,INDEX('Provision Matrix'!$E$6:$E$12,MATCH(I472,'Provision Matrix'!$A$6:$A$12,0)))</f>
        <v>0</v>
      </c>
      <c r="L472" s="31" t="n">
        <f aca="false">J472*K472</f>
        <v>0</v>
      </c>
      <c r="M472" s="31" t="n">
        <f aca="false">IF(F472="Yes",N(E472)*N(G472),0)</f>
        <v>0</v>
      </c>
      <c r="N472" s="31" t="n">
        <f aca="false">L472+M472</f>
        <v>0</v>
      </c>
    </row>
    <row r="473" customFormat="false" ht="15" hidden="false" customHeight="false" outlineLevel="0" collapsed="false">
      <c r="A473" s="8"/>
      <c r="B473" s="8"/>
      <c r="C473" s="17"/>
      <c r="D473" s="17"/>
      <c r="E473" s="27"/>
      <c r="F473" s="8"/>
      <c r="G473" s="22"/>
      <c r="H473" s="20" t="str">
        <f aca="false">IF(N(E473)=0,"",$C$5-D473)</f>
        <v/>
      </c>
      <c r="I473" s="10" t="str">
        <f aca="false">IF(H473="","",INDEX(Inputs!$A$10:$A$16,MATCH(H473,Inputs!$B$10:$B$16,1)))</f>
        <v/>
      </c>
      <c r="J473" s="31" t="n">
        <f aca="false">IF(OR(N(E473)=0,F473="Yes"),0,E473)</f>
        <v>0</v>
      </c>
      <c r="K473" s="32" t="n">
        <f aca="false">IF(I473="",0,INDEX('Provision Matrix'!$E$6:$E$12,MATCH(I473,'Provision Matrix'!$A$6:$A$12,0)))</f>
        <v>0</v>
      </c>
      <c r="L473" s="31" t="n">
        <f aca="false">J473*K473</f>
        <v>0</v>
      </c>
      <c r="M473" s="31" t="n">
        <f aca="false">IF(F473="Yes",N(E473)*N(G473),0)</f>
        <v>0</v>
      </c>
      <c r="N473" s="31" t="n">
        <f aca="false">L473+M473</f>
        <v>0</v>
      </c>
    </row>
    <row r="474" customFormat="false" ht="15" hidden="false" customHeight="false" outlineLevel="0" collapsed="false">
      <c r="A474" s="8"/>
      <c r="B474" s="8"/>
      <c r="C474" s="17"/>
      <c r="D474" s="17"/>
      <c r="E474" s="27"/>
      <c r="F474" s="8"/>
      <c r="G474" s="22"/>
      <c r="H474" s="20" t="str">
        <f aca="false">IF(N(E474)=0,"",$C$5-D474)</f>
        <v/>
      </c>
      <c r="I474" s="10" t="str">
        <f aca="false">IF(H474="","",INDEX(Inputs!$A$10:$A$16,MATCH(H474,Inputs!$B$10:$B$16,1)))</f>
        <v/>
      </c>
      <c r="J474" s="31" t="n">
        <f aca="false">IF(OR(N(E474)=0,F474="Yes"),0,E474)</f>
        <v>0</v>
      </c>
      <c r="K474" s="32" t="n">
        <f aca="false">IF(I474="",0,INDEX('Provision Matrix'!$E$6:$E$12,MATCH(I474,'Provision Matrix'!$A$6:$A$12,0)))</f>
        <v>0</v>
      </c>
      <c r="L474" s="31" t="n">
        <f aca="false">J474*K474</f>
        <v>0</v>
      </c>
      <c r="M474" s="31" t="n">
        <f aca="false">IF(F474="Yes",N(E474)*N(G474),0)</f>
        <v>0</v>
      </c>
      <c r="N474" s="31" t="n">
        <f aca="false">L474+M474</f>
        <v>0</v>
      </c>
    </row>
    <row r="475" customFormat="false" ht="15" hidden="false" customHeight="false" outlineLevel="0" collapsed="false">
      <c r="A475" s="8"/>
      <c r="B475" s="8"/>
      <c r="C475" s="17"/>
      <c r="D475" s="17"/>
      <c r="E475" s="27"/>
      <c r="F475" s="8"/>
      <c r="G475" s="22"/>
      <c r="H475" s="20" t="str">
        <f aca="false">IF(N(E475)=0,"",$C$5-D475)</f>
        <v/>
      </c>
      <c r="I475" s="10" t="str">
        <f aca="false">IF(H475="","",INDEX(Inputs!$A$10:$A$16,MATCH(H475,Inputs!$B$10:$B$16,1)))</f>
        <v/>
      </c>
      <c r="J475" s="31" t="n">
        <f aca="false">IF(OR(N(E475)=0,F475="Yes"),0,E475)</f>
        <v>0</v>
      </c>
      <c r="K475" s="32" t="n">
        <f aca="false">IF(I475="",0,INDEX('Provision Matrix'!$E$6:$E$12,MATCH(I475,'Provision Matrix'!$A$6:$A$12,0)))</f>
        <v>0</v>
      </c>
      <c r="L475" s="31" t="n">
        <f aca="false">J475*K475</f>
        <v>0</v>
      </c>
      <c r="M475" s="31" t="n">
        <f aca="false">IF(F475="Yes",N(E475)*N(G475),0)</f>
        <v>0</v>
      </c>
      <c r="N475" s="31" t="n">
        <f aca="false">L475+M475</f>
        <v>0</v>
      </c>
    </row>
    <row r="476" customFormat="false" ht="15" hidden="false" customHeight="false" outlineLevel="0" collapsed="false">
      <c r="A476" s="8"/>
      <c r="B476" s="8"/>
      <c r="C476" s="17"/>
      <c r="D476" s="17"/>
      <c r="E476" s="27"/>
      <c r="F476" s="8"/>
      <c r="G476" s="22"/>
      <c r="H476" s="20" t="str">
        <f aca="false">IF(N(E476)=0,"",$C$5-D476)</f>
        <v/>
      </c>
      <c r="I476" s="10" t="str">
        <f aca="false">IF(H476="","",INDEX(Inputs!$A$10:$A$16,MATCH(H476,Inputs!$B$10:$B$16,1)))</f>
        <v/>
      </c>
      <c r="J476" s="31" t="n">
        <f aca="false">IF(OR(N(E476)=0,F476="Yes"),0,E476)</f>
        <v>0</v>
      </c>
      <c r="K476" s="32" t="n">
        <f aca="false">IF(I476="",0,INDEX('Provision Matrix'!$E$6:$E$12,MATCH(I476,'Provision Matrix'!$A$6:$A$12,0)))</f>
        <v>0</v>
      </c>
      <c r="L476" s="31" t="n">
        <f aca="false">J476*K476</f>
        <v>0</v>
      </c>
      <c r="M476" s="31" t="n">
        <f aca="false">IF(F476="Yes",N(E476)*N(G476),0)</f>
        <v>0</v>
      </c>
      <c r="N476" s="31" t="n">
        <f aca="false">L476+M476</f>
        <v>0</v>
      </c>
    </row>
    <row r="477" customFormat="false" ht="15" hidden="false" customHeight="false" outlineLevel="0" collapsed="false">
      <c r="A477" s="8"/>
      <c r="B477" s="8"/>
      <c r="C477" s="17"/>
      <c r="D477" s="17"/>
      <c r="E477" s="27"/>
      <c r="F477" s="8"/>
      <c r="G477" s="22"/>
      <c r="H477" s="20" t="str">
        <f aca="false">IF(N(E477)=0,"",$C$5-D477)</f>
        <v/>
      </c>
      <c r="I477" s="10" t="str">
        <f aca="false">IF(H477="","",INDEX(Inputs!$A$10:$A$16,MATCH(H477,Inputs!$B$10:$B$16,1)))</f>
        <v/>
      </c>
      <c r="J477" s="31" t="n">
        <f aca="false">IF(OR(N(E477)=0,F477="Yes"),0,E477)</f>
        <v>0</v>
      </c>
      <c r="K477" s="32" t="n">
        <f aca="false">IF(I477="",0,INDEX('Provision Matrix'!$E$6:$E$12,MATCH(I477,'Provision Matrix'!$A$6:$A$12,0)))</f>
        <v>0</v>
      </c>
      <c r="L477" s="31" t="n">
        <f aca="false">J477*K477</f>
        <v>0</v>
      </c>
      <c r="M477" s="31" t="n">
        <f aca="false">IF(F477="Yes",N(E477)*N(G477),0)</f>
        <v>0</v>
      </c>
      <c r="N477" s="31" t="n">
        <f aca="false">L477+M477</f>
        <v>0</v>
      </c>
    </row>
    <row r="478" customFormat="false" ht="15" hidden="false" customHeight="false" outlineLevel="0" collapsed="false">
      <c r="A478" s="8"/>
      <c r="B478" s="8"/>
      <c r="C478" s="17"/>
      <c r="D478" s="17"/>
      <c r="E478" s="27"/>
      <c r="F478" s="8"/>
      <c r="G478" s="22"/>
      <c r="H478" s="20" t="str">
        <f aca="false">IF(N(E478)=0,"",$C$5-D478)</f>
        <v/>
      </c>
      <c r="I478" s="10" t="str">
        <f aca="false">IF(H478="","",INDEX(Inputs!$A$10:$A$16,MATCH(H478,Inputs!$B$10:$B$16,1)))</f>
        <v/>
      </c>
      <c r="J478" s="31" t="n">
        <f aca="false">IF(OR(N(E478)=0,F478="Yes"),0,E478)</f>
        <v>0</v>
      </c>
      <c r="K478" s="32" t="n">
        <f aca="false">IF(I478="",0,INDEX('Provision Matrix'!$E$6:$E$12,MATCH(I478,'Provision Matrix'!$A$6:$A$12,0)))</f>
        <v>0</v>
      </c>
      <c r="L478" s="31" t="n">
        <f aca="false">J478*K478</f>
        <v>0</v>
      </c>
      <c r="M478" s="31" t="n">
        <f aca="false">IF(F478="Yes",N(E478)*N(G478),0)</f>
        <v>0</v>
      </c>
      <c r="N478" s="31" t="n">
        <f aca="false">L478+M478</f>
        <v>0</v>
      </c>
    </row>
    <row r="479" customFormat="false" ht="15" hidden="false" customHeight="false" outlineLevel="0" collapsed="false">
      <c r="A479" s="8"/>
      <c r="B479" s="8"/>
      <c r="C479" s="17"/>
      <c r="D479" s="17"/>
      <c r="E479" s="27"/>
      <c r="F479" s="8"/>
      <c r="G479" s="22"/>
      <c r="H479" s="20" t="str">
        <f aca="false">IF(N(E479)=0,"",$C$5-D479)</f>
        <v/>
      </c>
      <c r="I479" s="10" t="str">
        <f aca="false">IF(H479="","",INDEX(Inputs!$A$10:$A$16,MATCH(H479,Inputs!$B$10:$B$16,1)))</f>
        <v/>
      </c>
      <c r="J479" s="31" t="n">
        <f aca="false">IF(OR(N(E479)=0,F479="Yes"),0,E479)</f>
        <v>0</v>
      </c>
      <c r="K479" s="32" t="n">
        <f aca="false">IF(I479="",0,INDEX('Provision Matrix'!$E$6:$E$12,MATCH(I479,'Provision Matrix'!$A$6:$A$12,0)))</f>
        <v>0</v>
      </c>
      <c r="L479" s="31" t="n">
        <f aca="false">J479*K479</f>
        <v>0</v>
      </c>
      <c r="M479" s="31" t="n">
        <f aca="false">IF(F479="Yes",N(E479)*N(G479),0)</f>
        <v>0</v>
      </c>
      <c r="N479" s="31" t="n">
        <f aca="false">L479+M479</f>
        <v>0</v>
      </c>
    </row>
    <row r="480" customFormat="false" ht="15" hidden="false" customHeight="false" outlineLevel="0" collapsed="false">
      <c r="A480" s="8"/>
      <c r="B480" s="8"/>
      <c r="C480" s="17"/>
      <c r="D480" s="17"/>
      <c r="E480" s="27"/>
      <c r="F480" s="8"/>
      <c r="G480" s="22"/>
      <c r="H480" s="20" t="str">
        <f aca="false">IF(N(E480)=0,"",$C$5-D480)</f>
        <v/>
      </c>
      <c r="I480" s="10" t="str">
        <f aca="false">IF(H480="","",INDEX(Inputs!$A$10:$A$16,MATCH(H480,Inputs!$B$10:$B$16,1)))</f>
        <v/>
      </c>
      <c r="J480" s="31" t="n">
        <f aca="false">IF(OR(N(E480)=0,F480="Yes"),0,E480)</f>
        <v>0</v>
      </c>
      <c r="K480" s="32" t="n">
        <f aca="false">IF(I480="",0,INDEX('Provision Matrix'!$E$6:$E$12,MATCH(I480,'Provision Matrix'!$A$6:$A$12,0)))</f>
        <v>0</v>
      </c>
      <c r="L480" s="31" t="n">
        <f aca="false">J480*K480</f>
        <v>0</v>
      </c>
      <c r="M480" s="31" t="n">
        <f aca="false">IF(F480="Yes",N(E480)*N(G480),0)</f>
        <v>0</v>
      </c>
      <c r="N480" s="31" t="n">
        <f aca="false">L480+M480</f>
        <v>0</v>
      </c>
    </row>
    <row r="481" customFormat="false" ht="15" hidden="false" customHeight="false" outlineLevel="0" collapsed="false">
      <c r="A481" s="8"/>
      <c r="B481" s="8"/>
      <c r="C481" s="17"/>
      <c r="D481" s="17"/>
      <c r="E481" s="27"/>
      <c r="F481" s="8"/>
      <c r="G481" s="22"/>
      <c r="H481" s="20" t="str">
        <f aca="false">IF(N(E481)=0,"",$C$5-D481)</f>
        <v/>
      </c>
      <c r="I481" s="10" t="str">
        <f aca="false">IF(H481="","",INDEX(Inputs!$A$10:$A$16,MATCH(H481,Inputs!$B$10:$B$16,1)))</f>
        <v/>
      </c>
      <c r="J481" s="31" t="n">
        <f aca="false">IF(OR(N(E481)=0,F481="Yes"),0,E481)</f>
        <v>0</v>
      </c>
      <c r="K481" s="32" t="n">
        <f aca="false">IF(I481="",0,INDEX('Provision Matrix'!$E$6:$E$12,MATCH(I481,'Provision Matrix'!$A$6:$A$12,0)))</f>
        <v>0</v>
      </c>
      <c r="L481" s="31" t="n">
        <f aca="false">J481*K481</f>
        <v>0</v>
      </c>
      <c r="M481" s="31" t="n">
        <f aca="false">IF(F481="Yes",N(E481)*N(G481),0)</f>
        <v>0</v>
      </c>
      <c r="N481" s="31" t="n">
        <f aca="false">L481+M481</f>
        <v>0</v>
      </c>
    </row>
    <row r="482" customFormat="false" ht="15" hidden="false" customHeight="false" outlineLevel="0" collapsed="false">
      <c r="A482" s="8"/>
      <c r="B482" s="8"/>
      <c r="C482" s="17"/>
      <c r="D482" s="17"/>
      <c r="E482" s="27"/>
      <c r="F482" s="8"/>
      <c r="G482" s="22"/>
      <c r="H482" s="20" t="str">
        <f aca="false">IF(N(E482)=0,"",$C$5-D482)</f>
        <v/>
      </c>
      <c r="I482" s="10" t="str">
        <f aca="false">IF(H482="","",INDEX(Inputs!$A$10:$A$16,MATCH(H482,Inputs!$B$10:$B$16,1)))</f>
        <v/>
      </c>
      <c r="J482" s="31" t="n">
        <f aca="false">IF(OR(N(E482)=0,F482="Yes"),0,E482)</f>
        <v>0</v>
      </c>
      <c r="K482" s="32" t="n">
        <f aca="false">IF(I482="",0,INDEX('Provision Matrix'!$E$6:$E$12,MATCH(I482,'Provision Matrix'!$A$6:$A$12,0)))</f>
        <v>0</v>
      </c>
      <c r="L482" s="31" t="n">
        <f aca="false">J482*K482</f>
        <v>0</v>
      </c>
      <c r="M482" s="31" t="n">
        <f aca="false">IF(F482="Yes",N(E482)*N(G482),0)</f>
        <v>0</v>
      </c>
      <c r="N482" s="31" t="n">
        <f aca="false">L482+M482</f>
        <v>0</v>
      </c>
    </row>
    <row r="483" customFormat="false" ht="15" hidden="false" customHeight="false" outlineLevel="0" collapsed="false">
      <c r="A483" s="8"/>
      <c r="B483" s="8"/>
      <c r="C483" s="17"/>
      <c r="D483" s="17"/>
      <c r="E483" s="27"/>
      <c r="F483" s="8"/>
      <c r="G483" s="22"/>
      <c r="H483" s="20" t="str">
        <f aca="false">IF(N(E483)=0,"",$C$5-D483)</f>
        <v/>
      </c>
      <c r="I483" s="10" t="str">
        <f aca="false">IF(H483="","",INDEX(Inputs!$A$10:$A$16,MATCH(H483,Inputs!$B$10:$B$16,1)))</f>
        <v/>
      </c>
      <c r="J483" s="31" t="n">
        <f aca="false">IF(OR(N(E483)=0,F483="Yes"),0,E483)</f>
        <v>0</v>
      </c>
      <c r="K483" s="32" t="n">
        <f aca="false">IF(I483="",0,INDEX('Provision Matrix'!$E$6:$E$12,MATCH(I483,'Provision Matrix'!$A$6:$A$12,0)))</f>
        <v>0</v>
      </c>
      <c r="L483" s="31" t="n">
        <f aca="false">J483*K483</f>
        <v>0</v>
      </c>
      <c r="M483" s="31" t="n">
        <f aca="false">IF(F483="Yes",N(E483)*N(G483),0)</f>
        <v>0</v>
      </c>
      <c r="N483" s="31" t="n">
        <f aca="false">L483+M483</f>
        <v>0</v>
      </c>
    </row>
    <row r="484" customFormat="false" ht="15" hidden="false" customHeight="false" outlineLevel="0" collapsed="false">
      <c r="A484" s="8"/>
      <c r="B484" s="8"/>
      <c r="C484" s="17"/>
      <c r="D484" s="17"/>
      <c r="E484" s="27"/>
      <c r="F484" s="8"/>
      <c r="G484" s="22"/>
      <c r="H484" s="20" t="str">
        <f aca="false">IF(N(E484)=0,"",$C$5-D484)</f>
        <v/>
      </c>
      <c r="I484" s="10" t="str">
        <f aca="false">IF(H484="","",INDEX(Inputs!$A$10:$A$16,MATCH(H484,Inputs!$B$10:$B$16,1)))</f>
        <v/>
      </c>
      <c r="J484" s="31" t="n">
        <f aca="false">IF(OR(N(E484)=0,F484="Yes"),0,E484)</f>
        <v>0</v>
      </c>
      <c r="K484" s="32" t="n">
        <f aca="false">IF(I484="",0,INDEX('Provision Matrix'!$E$6:$E$12,MATCH(I484,'Provision Matrix'!$A$6:$A$12,0)))</f>
        <v>0</v>
      </c>
      <c r="L484" s="31" t="n">
        <f aca="false">J484*K484</f>
        <v>0</v>
      </c>
      <c r="M484" s="31" t="n">
        <f aca="false">IF(F484="Yes",N(E484)*N(G484),0)</f>
        <v>0</v>
      </c>
      <c r="N484" s="31" t="n">
        <f aca="false">L484+M484</f>
        <v>0</v>
      </c>
    </row>
    <row r="485" customFormat="false" ht="15" hidden="false" customHeight="false" outlineLevel="0" collapsed="false">
      <c r="A485" s="8"/>
      <c r="B485" s="8"/>
      <c r="C485" s="17"/>
      <c r="D485" s="17"/>
      <c r="E485" s="27"/>
      <c r="F485" s="8"/>
      <c r="G485" s="22"/>
      <c r="H485" s="20" t="str">
        <f aca="false">IF(N(E485)=0,"",$C$5-D485)</f>
        <v/>
      </c>
      <c r="I485" s="10" t="str">
        <f aca="false">IF(H485="","",INDEX(Inputs!$A$10:$A$16,MATCH(H485,Inputs!$B$10:$B$16,1)))</f>
        <v/>
      </c>
      <c r="J485" s="31" t="n">
        <f aca="false">IF(OR(N(E485)=0,F485="Yes"),0,E485)</f>
        <v>0</v>
      </c>
      <c r="K485" s="32" t="n">
        <f aca="false">IF(I485="",0,INDEX('Provision Matrix'!$E$6:$E$12,MATCH(I485,'Provision Matrix'!$A$6:$A$12,0)))</f>
        <v>0</v>
      </c>
      <c r="L485" s="31" t="n">
        <f aca="false">J485*K485</f>
        <v>0</v>
      </c>
      <c r="M485" s="31" t="n">
        <f aca="false">IF(F485="Yes",N(E485)*N(G485),0)</f>
        <v>0</v>
      </c>
      <c r="N485" s="31" t="n">
        <f aca="false">L485+M485</f>
        <v>0</v>
      </c>
    </row>
    <row r="486" customFormat="false" ht="15" hidden="false" customHeight="false" outlineLevel="0" collapsed="false">
      <c r="A486" s="8"/>
      <c r="B486" s="8"/>
      <c r="C486" s="17"/>
      <c r="D486" s="17"/>
      <c r="E486" s="27"/>
      <c r="F486" s="8"/>
      <c r="G486" s="22"/>
      <c r="H486" s="20" t="str">
        <f aca="false">IF(N(E486)=0,"",$C$5-D486)</f>
        <v/>
      </c>
      <c r="I486" s="10" t="str">
        <f aca="false">IF(H486="","",INDEX(Inputs!$A$10:$A$16,MATCH(H486,Inputs!$B$10:$B$16,1)))</f>
        <v/>
      </c>
      <c r="J486" s="31" t="n">
        <f aca="false">IF(OR(N(E486)=0,F486="Yes"),0,E486)</f>
        <v>0</v>
      </c>
      <c r="K486" s="32" t="n">
        <f aca="false">IF(I486="",0,INDEX('Provision Matrix'!$E$6:$E$12,MATCH(I486,'Provision Matrix'!$A$6:$A$12,0)))</f>
        <v>0</v>
      </c>
      <c r="L486" s="31" t="n">
        <f aca="false">J486*K486</f>
        <v>0</v>
      </c>
      <c r="M486" s="31" t="n">
        <f aca="false">IF(F486="Yes",N(E486)*N(G486),0)</f>
        <v>0</v>
      </c>
      <c r="N486" s="31" t="n">
        <f aca="false">L486+M486</f>
        <v>0</v>
      </c>
    </row>
    <row r="487" customFormat="false" ht="15" hidden="false" customHeight="false" outlineLevel="0" collapsed="false">
      <c r="A487" s="8"/>
      <c r="B487" s="8"/>
      <c r="C487" s="17"/>
      <c r="D487" s="17"/>
      <c r="E487" s="27"/>
      <c r="F487" s="8"/>
      <c r="G487" s="22"/>
      <c r="H487" s="20" t="str">
        <f aca="false">IF(N(E487)=0,"",$C$5-D487)</f>
        <v/>
      </c>
      <c r="I487" s="10" t="str">
        <f aca="false">IF(H487="","",INDEX(Inputs!$A$10:$A$16,MATCH(H487,Inputs!$B$10:$B$16,1)))</f>
        <v/>
      </c>
      <c r="J487" s="31" t="n">
        <f aca="false">IF(OR(N(E487)=0,F487="Yes"),0,E487)</f>
        <v>0</v>
      </c>
      <c r="K487" s="32" t="n">
        <f aca="false">IF(I487="",0,INDEX('Provision Matrix'!$E$6:$E$12,MATCH(I487,'Provision Matrix'!$A$6:$A$12,0)))</f>
        <v>0</v>
      </c>
      <c r="L487" s="31" t="n">
        <f aca="false">J487*K487</f>
        <v>0</v>
      </c>
      <c r="M487" s="31" t="n">
        <f aca="false">IF(F487="Yes",N(E487)*N(G487),0)</f>
        <v>0</v>
      </c>
      <c r="N487" s="31" t="n">
        <f aca="false">L487+M487</f>
        <v>0</v>
      </c>
    </row>
    <row r="488" customFormat="false" ht="15" hidden="false" customHeight="false" outlineLevel="0" collapsed="false">
      <c r="A488" s="8"/>
      <c r="B488" s="8"/>
      <c r="C488" s="17"/>
      <c r="D488" s="17"/>
      <c r="E488" s="27"/>
      <c r="F488" s="8"/>
      <c r="G488" s="22"/>
      <c r="H488" s="20" t="str">
        <f aca="false">IF(N(E488)=0,"",$C$5-D488)</f>
        <v/>
      </c>
      <c r="I488" s="10" t="str">
        <f aca="false">IF(H488="","",INDEX(Inputs!$A$10:$A$16,MATCH(H488,Inputs!$B$10:$B$16,1)))</f>
        <v/>
      </c>
      <c r="J488" s="31" t="n">
        <f aca="false">IF(OR(N(E488)=0,F488="Yes"),0,E488)</f>
        <v>0</v>
      </c>
      <c r="K488" s="32" t="n">
        <f aca="false">IF(I488="",0,INDEX('Provision Matrix'!$E$6:$E$12,MATCH(I488,'Provision Matrix'!$A$6:$A$12,0)))</f>
        <v>0</v>
      </c>
      <c r="L488" s="31" t="n">
        <f aca="false">J488*K488</f>
        <v>0</v>
      </c>
      <c r="M488" s="31" t="n">
        <f aca="false">IF(F488="Yes",N(E488)*N(G488),0)</f>
        <v>0</v>
      </c>
      <c r="N488" s="31" t="n">
        <f aca="false">L488+M488</f>
        <v>0</v>
      </c>
    </row>
    <row r="489" customFormat="false" ht="15" hidden="false" customHeight="false" outlineLevel="0" collapsed="false">
      <c r="A489" s="8"/>
      <c r="B489" s="8"/>
      <c r="C489" s="17"/>
      <c r="D489" s="17"/>
      <c r="E489" s="27"/>
      <c r="F489" s="8"/>
      <c r="G489" s="22"/>
      <c r="H489" s="20" t="str">
        <f aca="false">IF(N(E489)=0,"",$C$5-D489)</f>
        <v/>
      </c>
      <c r="I489" s="10" t="str">
        <f aca="false">IF(H489="","",INDEX(Inputs!$A$10:$A$16,MATCH(H489,Inputs!$B$10:$B$16,1)))</f>
        <v/>
      </c>
      <c r="J489" s="31" t="n">
        <f aca="false">IF(OR(N(E489)=0,F489="Yes"),0,E489)</f>
        <v>0</v>
      </c>
      <c r="K489" s="32" t="n">
        <f aca="false">IF(I489="",0,INDEX('Provision Matrix'!$E$6:$E$12,MATCH(I489,'Provision Matrix'!$A$6:$A$12,0)))</f>
        <v>0</v>
      </c>
      <c r="L489" s="31" t="n">
        <f aca="false">J489*K489</f>
        <v>0</v>
      </c>
      <c r="M489" s="31" t="n">
        <f aca="false">IF(F489="Yes",N(E489)*N(G489),0)</f>
        <v>0</v>
      </c>
      <c r="N489" s="31" t="n">
        <f aca="false">L489+M489</f>
        <v>0</v>
      </c>
    </row>
    <row r="490" customFormat="false" ht="15" hidden="false" customHeight="false" outlineLevel="0" collapsed="false">
      <c r="A490" s="8"/>
      <c r="B490" s="8"/>
      <c r="C490" s="17"/>
      <c r="D490" s="17"/>
      <c r="E490" s="27"/>
      <c r="F490" s="8"/>
      <c r="G490" s="22"/>
      <c r="H490" s="20" t="str">
        <f aca="false">IF(N(E490)=0,"",$C$5-D490)</f>
        <v/>
      </c>
      <c r="I490" s="10" t="str">
        <f aca="false">IF(H490="","",INDEX(Inputs!$A$10:$A$16,MATCH(H490,Inputs!$B$10:$B$16,1)))</f>
        <v/>
      </c>
      <c r="J490" s="31" t="n">
        <f aca="false">IF(OR(N(E490)=0,F490="Yes"),0,E490)</f>
        <v>0</v>
      </c>
      <c r="K490" s="32" t="n">
        <f aca="false">IF(I490="",0,INDEX('Provision Matrix'!$E$6:$E$12,MATCH(I490,'Provision Matrix'!$A$6:$A$12,0)))</f>
        <v>0</v>
      </c>
      <c r="L490" s="31" t="n">
        <f aca="false">J490*K490</f>
        <v>0</v>
      </c>
      <c r="M490" s="31" t="n">
        <f aca="false">IF(F490="Yes",N(E490)*N(G490),0)</f>
        <v>0</v>
      </c>
      <c r="N490" s="31" t="n">
        <f aca="false">L490+M490</f>
        <v>0</v>
      </c>
    </row>
    <row r="491" customFormat="false" ht="15" hidden="false" customHeight="false" outlineLevel="0" collapsed="false">
      <c r="A491" s="8"/>
      <c r="B491" s="8"/>
      <c r="C491" s="17"/>
      <c r="D491" s="17"/>
      <c r="E491" s="27"/>
      <c r="F491" s="8"/>
      <c r="G491" s="22"/>
      <c r="H491" s="20" t="str">
        <f aca="false">IF(N(E491)=0,"",$C$5-D491)</f>
        <v/>
      </c>
      <c r="I491" s="10" t="str">
        <f aca="false">IF(H491="","",INDEX(Inputs!$A$10:$A$16,MATCH(H491,Inputs!$B$10:$B$16,1)))</f>
        <v/>
      </c>
      <c r="J491" s="31" t="n">
        <f aca="false">IF(OR(N(E491)=0,F491="Yes"),0,E491)</f>
        <v>0</v>
      </c>
      <c r="K491" s="32" t="n">
        <f aca="false">IF(I491="",0,INDEX('Provision Matrix'!$E$6:$E$12,MATCH(I491,'Provision Matrix'!$A$6:$A$12,0)))</f>
        <v>0</v>
      </c>
      <c r="L491" s="31" t="n">
        <f aca="false">J491*K491</f>
        <v>0</v>
      </c>
      <c r="M491" s="31" t="n">
        <f aca="false">IF(F491="Yes",N(E491)*N(G491),0)</f>
        <v>0</v>
      </c>
      <c r="N491" s="31" t="n">
        <f aca="false">L491+M491</f>
        <v>0</v>
      </c>
    </row>
    <row r="492" customFormat="false" ht="15" hidden="false" customHeight="false" outlineLevel="0" collapsed="false">
      <c r="A492" s="8"/>
      <c r="B492" s="8"/>
      <c r="C492" s="17"/>
      <c r="D492" s="17"/>
      <c r="E492" s="27"/>
      <c r="F492" s="8"/>
      <c r="G492" s="22"/>
      <c r="H492" s="20" t="str">
        <f aca="false">IF(N(E492)=0,"",$C$5-D492)</f>
        <v/>
      </c>
      <c r="I492" s="10" t="str">
        <f aca="false">IF(H492="","",INDEX(Inputs!$A$10:$A$16,MATCH(H492,Inputs!$B$10:$B$16,1)))</f>
        <v/>
      </c>
      <c r="J492" s="31" t="n">
        <f aca="false">IF(OR(N(E492)=0,F492="Yes"),0,E492)</f>
        <v>0</v>
      </c>
      <c r="K492" s="32" t="n">
        <f aca="false">IF(I492="",0,INDEX('Provision Matrix'!$E$6:$E$12,MATCH(I492,'Provision Matrix'!$A$6:$A$12,0)))</f>
        <v>0</v>
      </c>
      <c r="L492" s="31" t="n">
        <f aca="false">J492*K492</f>
        <v>0</v>
      </c>
      <c r="M492" s="31" t="n">
        <f aca="false">IF(F492="Yes",N(E492)*N(G492),0)</f>
        <v>0</v>
      </c>
      <c r="N492" s="31" t="n">
        <f aca="false">L492+M492</f>
        <v>0</v>
      </c>
    </row>
    <row r="493" customFormat="false" ht="15" hidden="false" customHeight="false" outlineLevel="0" collapsed="false">
      <c r="A493" s="8"/>
      <c r="B493" s="8"/>
      <c r="C493" s="17"/>
      <c r="D493" s="17"/>
      <c r="E493" s="27"/>
      <c r="F493" s="8"/>
      <c r="G493" s="22"/>
      <c r="H493" s="20" t="str">
        <f aca="false">IF(N(E493)=0,"",$C$5-D493)</f>
        <v/>
      </c>
      <c r="I493" s="10" t="str">
        <f aca="false">IF(H493="","",INDEX(Inputs!$A$10:$A$16,MATCH(H493,Inputs!$B$10:$B$16,1)))</f>
        <v/>
      </c>
      <c r="J493" s="31" t="n">
        <f aca="false">IF(OR(N(E493)=0,F493="Yes"),0,E493)</f>
        <v>0</v>
      </c>
      <c r="K493" s="32" t="n">
        <f aca="false">IF(I493="",0,INDEX('Provision Matrix'!$E$6:$E$12,MATCH(I493,'Provision Matrix'!$A$6:$A$12,0)))</f>
        <v>0</v>
      </c>
      <c r="L493" s="31" t="n">
        <f aca="false">J493*K493</f>
        <v>0</v>
      </c>
      <c r="M493" s="31" t="n">
        <f aca="false">IF(F493="Yes",N(E493)*N(G493),0)</f>
        <v>0</v>
      </c>
      <c r="N493" s="31" t="n">
        <f aca="false">L493+M493</f>
        <v>0</v>
      </c>
    </row>
    <row r="494" customFormat="false" ht="15" hidden="false" customHeight="false" outlineLevel="0" collapsed="false">
      <c r="A494" s="8"/>
      <c r="B494" s="8"/>
      <c r="C494" s="17"/>
      <c r="D494" s="17"/>
      <c r="E494" s="27"/>
      <c r="F494" s="8"/>
      <c r="G494" s="22"/>
      <c r="H494" s="20" t="str">
        <f aca="false">IF(N(E494)=0,"",$C$5-D494)</f>
        <v/>
      </c>
      <c r="I494" s="10" t="str">
        <f aca="false">IF(H494="","",INDEX(Inputs!$A$10:$A$16,MATCH(H494,Inputs!$B$10:$B$16,1)))</f>
        <v/>
      </c>
      <c r="J494" s="31" t="n">
        <f aca="false">IF(OR(N(E494)=0,F494="Yes"),0,E494)</f>
        <v>0</v>
      </c>
      <c r="K494" s="32" t="n">
        <f aca="false">IF(I494="",0,INDEX('Provision Matrix'!$E$6:$E$12,MATCH(I494,'Provision Matrix'!$A$6:$A$12,0)))</f>
        <v>0</v>
      </c>
      <c r="L494" s="31" t="n">
        <f aca="false">J494*K494</f>
        <v>0</v>
      </c>
      <c r="M494" s="31" t="n">
        <f aca="false">IF(F494="Yes",N(E494)*N(G494),0)</f>
        <v>0</v>
      </c>
      <c r="N494" s="31" t="n">
        <f aca="false">L494+M494</f>
        <v>0</v>
      </c>
    </row>
    <row r="495" customFormat="false" ht="15" hidden="false" customHeight="false" outlineLevel="0" collapsed="false">
      <c r="A495" s="8"/>
      <c r="B495" s="8"/>
      <c r="C495" s="17"/>
      <c r="D495" s="17"/>
      <c r="E495" s="27"/>
      <c r="F495" s="8"/>
      <c r="G495" s="22"/>
      <c r="H495" s="20" t="str">
        <f aca="false">IF(N(E495)=0,"",$C$5-D495)</f>
        <v/>
      </c>
      <c r="I495" s="10" t="str">
        <f aca="false">IF(H495="","",INDEX(Inputs!$A$10:$A$16,MATCH(H495,Inputs!$B$10:$B$16,1)))</f>
        <v/>
      </c>
      <c r="J495" s="31" t="n">
        <f aca="false">IF(OR(N(E495)=0,F495="Yes"),0,E495)</f>
        <v>0</v>
      </c>
      <c r="K495" s="32" t="n">
        <f aca="false">IF(I495="",0,INDEX('Provision Matrix'!$E$6:$E$12,MATCH(I495,'Provision Matrix'!$A$6:$A$12,0)))</f>
        <v>0</v>
      </c>
      <c r="L495" s="31" t="n">
        <f aca="false">J495*K495</f>
        <v>0</v>
      </c>
      <c r="M495" s="31" t="n">
        <f aca="false">IF(F495="Yes",N(E495)*N(G495),0)</f>
        <v>0</v>
      </c>
      <c r="N495" s="31" t="n">
        <f aca="false">L495+M495</f>
        <v>0</v>
      </c>
    </row>
    <row r="496" customFormat="false" ht="15" hidden="false" customHeight="false" outlineLevel="0" collapsed="false">
      <c r="A496" s="8"/>
      <c r="B496" s="8"/>
      <c r="C496" s="17"/>
      <c r="D496" s="17"/>
      <c r="E496" s="27"/>
      <c r="F496" s="8"/>
      <c r="G496" s="22"/>
      <c r="H496" s="20" t="str">
        <f aca="false">IF(N(E496)=0,"",$C$5-D496)</f>
        <v/>
      </c>
      <c r="I496" s="10" t="str">
        <f aca="false">IF(H496="","",INDEX(Inputs!$A$10:$A$16,MATCH(H496,Inputs!$B$10:$B$16,1)))</f>
        <v/>
      </c>
      <c r="J496" s="31" t="n">
        <f aca="false">IF(OR(N(E496)=0,F496="Yes"),0,E496)</f>
        <v>0</v>
      </c>
      <c r="K496" s="32" t="n">
        <f aca="false">IF(I496="",0,INDEX('Provision Matrix'!$E$6:$E$12,MATCH(I496,'Provision Matrix'!$A$6:$A$12,0)))</f>
        <v>0</v>
      </c>
      <c r="L496" s="31" t="n">
        <f aca="false">J496*K496</f>
        <v>0</v>
      </c>
      <c r="M496" s="31" t="n">
        <f aca="false">IF(F496="Yes",N(E496)*N(G496),0)</f>
        <v>0</v>
      </c>
      <c r="N496" s="31" t="n">
        <f aca="false">L496+M496</f>
        <v>0</v>
      </c>
    </row>
    <row r="497" customFormat="false" ht="15" hidden="false" customHeight="false" outlineLevel="0" collapsed="false">
      <c r="A497" s="8"/>
      <c r="B497" s="8"/>
      <c r="C497" s="17"/>
      <c r="D497" s="17"/>
      <c r="E497" s="27"/>
      <c r="F497" s="8"/>
      <c r="G497" s="22"/>
      <c r="H497" s="20" t="str">
        <f aca="false">IF(N(E497)=0,"",$C$5-D497)</f>
        <v/>
      </c>
      <c r="I497" s="10" t="str">
        <f aca="false">IF(H497="","",INDEX(Inputs!$A$10:$A$16,MATCH(H497,Inputs!$B$10:$B$16,1)))</f>
        <v/>
      </c>
      <c r="J497" s="31" t="n">
        <f aca="false">IF(OR(N(E497)=0,F497="Yes"),0,E497)</f>
        <v>0</v>
      </c>
      <c r="K497" s="32" t="n">
        <f aca="false">IF(I497="",0,INDEX('Provision Matrix'!$E$6:$E$12,MATCH(I497,'Provision Matrix'!$A$6:$A$12,0)))</f>
        <v>0</v>
      </c>
      <c r="L497" s="31" t="n">
        <f aca="false">J497*K497</f>
        <v>0</v>
      </c>
      <c r="M497" s="31" t="n">
        <f aca="false">IF(F497="Yes",N(E497)*N(G497),0)</f>
        <v>0</v>
      </c>
      <c r="N497" s="31" t="n">
        <f aca="false">L497+M497</f>
        <v>0</v>
      </c>
    </row>
    <row r="498" customFormat="false" ht="15" hidden="false" customHeight="false" outlineLevel="0" collapsed="false">
      <c r="A498" s="8"/>
      <c r="B498" s="8"/>
      <c r="C498" s="17"/>
      <c r="D498" s="17"/>
      <c r="E498" s="27"/>
      <c r="F498" s="8"/>
      <c r="G498" s="22"/>
      <c r="H498" s="20" t="str">
        <f aca="false">IF(N(E498)=0,"",$C$5-D498)</f>
        <v/>
      </c>
      <c r="I498" s="10" t="str">
        <f aca="false">IF(H498="","",INDEX(Inputs!$A$10:$A$16,MATCH(H498,Inputs!$B$10:$B$16,1)))</f>
        <v/>
      </c>
      <c r="J498" s="31" t="n">
        <f aca="false">IF(OR(N(E498)=0,F498="Yes"),0,E498)</f>
        <v>0</v>
      </c>
      <c r="K498" s="32" t="n">
        <f aca="false">IF(I498="",0,INDEX('Provision Matrix'!$E$6:$E$12,MATCH(I498,'Provision Matrix'!$A$6:$A$12,0)))</f>
        <v>0</v>
      </c>
      <c r="L498" s="31" t="n">
        <f aca="false">J498*K498</f>
        <v>0</v>
      </c>
      <c r="M498" s="31" t="n">
        <f aca="false">IF(F498="Yes",N(E498)*N(G498),0)</f>
        <v>0</v>
      </c>
      <c r="N498" s="31" t="n">
        <f aca="false">L498+M498</f>
        <v>0</v>
      </c>
    </row>
    <row r="499" customFormat="false" ht="15" hidden="false" customHeight="false" outlineLevel="0" collapsed="false">
      <c r="A499" s="8"/>
      <c r="B499" s="8"/>
      <c r="C499" s="17"/>
      <c r="D499" s="17"/>
      <c r="E499" s="27"/>
      <c r="F499" s="8"/>
      <c r="G499" s="22"/>
      <c r="H499" s="20" t="str">
        <f aca="false">IF(N(E499)=0,"",$C$5-D499)</f>
        <v/>
      </c>
      <c r="I499" s="10" t="str">
        <f aca="false">IF(H499="","",INDEX(Inputs!$A$10:$A$16,MATCH(H499,Inputs!$B$10:$B$16,1)))</f>
        <v/>
      </c>
      <c r="J499" s="31" t="n">
        <f aca="false">IF(OR(N(E499)=0,F499="Yes"),0,E499)</f>
        <v>0</v>
      </c>
      <c r="K499" s="32" t="n">
        <f aca="false">IF(I499="",0,INDEX('Provision Matrix'!$E$6:$E$12,MATCH(I499,'Provision Matrix'!$A$6:$A$12,0)))</f>
        <v>0</v>
      </c>
      <c r="L499" s="31" t="n">
        <f aca="false">J499*K499</f>
        <v>0</v>
      </c>
      <c r="M499" s="31" t="n">
        <f aca="false">IF(F499="Yes",N(E499)*N(G499),0)</f>
        <v>0</v>
      </c>
      <c r="N499" s="31" t="n">
        <f aca="false">L499+M499</f>
        <v>0</v>
      </c>
    </row>
    <row r="500" customFormat="false" ht="15" hidden="false" customHeight="false" outlineLevel="0" collapsed="false">
      <c r="A500" s="8"/>
      <c r="B500" s="8"/>
      <c r="C500" s="17"/>
      <c r="D500" s="17"/>
      <c r="E500" s="27"/>
      <c r="F500" s="8"/>
      <c r="G500" s="22"/>
      <c r="H500" s="20" t="str">
        <f aca="false">IF(N(E500)=0,"",$C$5-D500)</f>
        <v/>
      </c>
      <c r="I500" s="10" t="str">
        <f aca="false">IF(H500="","",INDEX(Inputs!$A$10:$A$16,MATCH(H500,Inputs!$B$10:$B$16,1)))</f>
        <v/>
      </c>
      <c r="J500" s="31" t="n">
        <f aca="false">IF(OR(N(E500)=0,F500="Yes"),0,E500)</f>
        <v>0</v>
      </c>
      <c r="K500" s="32" t="n">
        <f aca="false">IF(I500="",0,INDEX('Provision Matrix'!$E$6:$E$12,MATCH(I500,'Provision Matrix'!$A$6:$A$12,0)))</f>
        <v>0</v>
      </c>
      <c r="L500" s="31" t="n">
        <f aca="false">J500*K500</f>
        <v>0</v>
      </c>
      <c r="M500" s="31" t="n">
        <f aca="false">IF(F500="Yes",N(E500)*N(G500),0)</f>
        <v>0</v>
      </c>
      <c r="N500" s="31" t="n">
        <f aca="false">L500+M500</f>
        <v>0</v>
      </c>
    </row>
    <row r="501" customFormat="false" ht="15" hidden="false" customHeight="false" outlineLevel="0" collapsed="false">
      <c r="A501" s="8"/>
      <c r="B501" s="8"/>
      <c r="C501" s="17"/>
      <c r="D501" s="17"/>
      <c r="E501" s="27"/>
      <c r="F501" s="8"/>
      <c r="G501" s="22"/>
      <c r="H501" s="20" t="str">
        <f aca="false">IF(N(E501)=0,"",$C$5-D501)</f>
        <v/>
      </c>
      <c r="I501" s="10" t="str">
        <f aca="false">IF(H501="","",INDEX(Inputs!$A$10:$A$16,MATCH(H501,Inputs!$B$10:$B$16,1)))</f>
        <v/>
      </c>
      <c r="J501" s="31" t="n">
        <f aca="false">IF(OR(N(E501)=0,F501="Yes"),0,E501)</f>
        <v>0</v>
      </c>
      <c r="K501" s="32" t="n">
        <f aca="false">IF(I501="",0,INDEX('Provision Matrix'!$E$6:$E$12,MATCH(I501,'Provision Matrix'!$A$6:$A$12,0)))</f>
        <v>0</v>
      </c>
      <c r="L501" s="31" t="n">
        <f aca="false">J501*K501</f>
        <v>0</v>
      </c>
      <c r="M501" s="31" t="n">
        <f aca="false">IF(F501="Yes",N(E501)*N(G501),0)</f>
        <v>0</v>
      </c>
      <c r="N501" s="31" t="n">
        <f aca="false">L501+M501</f>
        <v>0</v>
      </c>
    </row>
    <row r="502" customFormat="false" ht="15" hidden="false" customHeight="false" outlineLevel="0" collapsed="false">
      <c r="A502" s="8"/>
      <c r="B502" s="8"/>
      <c r="C502" s="17"/>
      <c r="D502" s="17"/>
      <c r="E502" s="27"/>
      <c r="F502" s="8"/>
      <c r="G502" s="22"/>
      <c r="H502" s="20" t="str">
        <f aca="false">IF(N(E502)=0,"",$C$5-D502)</f>
        <v/>
      </c>
      <c r="I502" s="10" t="str">
        <f aca="false">IF(H502="","",INDEX(Inputs!$A$10:$A$16,MATCH(H502,Inputs!$B$10:$B$16,1)))</f>
        <v/>
      </c>
      <c r="J502" s="31" t="n">
        <f aca="false">IF(OR(N(E502)=0,F502="Yes"),0,E502)</f>
        <v>0</v>
      </c>
      <c r="K502" s="32" t="n">
        <f aca="false">IF(I502="",0,INDEX('Provision Matrix'!$E$6:$E$12,MATCH(I502,'Provision Matrix'!$A$6:$A$12,0)))</f>
        <v>0</v>
      </c>
      <c r="L502" s="31" t="n">
        <f aca="false">J502*K502</f>
        <v>0</v>
      </c>
      <c r="M502" s="31" t="n">
        <f aca="false">IF(F502="Yes",N(E502)*N(G502),0)</f>
        <v>0</v>
      </c>
      <c r="N502" s="31" t="n">
        <f aca="false">L502+M502</f>
        <v>0</v>
      </c>
    </row>
    <row r="503" customFormat="false" ht="15" hidden="false" customHeight="false" outlineLevel="0" collapsed="false">
      <c r="A503" s="8"/>
      <c r="B503" s="8"/>
      <c r="C503" s="17"/>
      <c r="D503" s="17"/>
      <c r="E503" s="27"/>
      <c r="F503" s="8"/>
      <c r="G503" s="22"/>
      <c r="H503" s="20" t="str">
        <f aca="false">IF(N(E503)=0,"",$C$5-D503)</f>
        <v/>
      </c>
      <c r="I503" s="10" t="str">
        <f aca="false">IF(H503="","",INDEX(Inputs!$A$10:$A$16,MATCH(H503,Inputs!$B$10:$B$16,1)))</f>
        <v/>
      </c>
      <c r="J503" s="31" t="n">
        <f aca="false">IF(OR(N(E503)=0,F503="Yes"),0,E503)</f>
        <v>0</v>
      </c>
      <c r="K503" s="32" t="n">
        <f aca="false">IF(I503="",0,INDEX('Provision Matrix'!$E$6:$E$12,MATCH(I503,'Provision Matrix'!$A$6:$A$12,0)))</f>
        <v>0</v>
      </c>
      <c r="L503" s="31" t="n">
        <f aca="false">J503*K503</f>
        <v>0</v>
      </c>
      <c r="M503" s="31" t="n">
        <f aca="false">IF(F503="Yes",N(E503)*N(G503),0)</f>
        <v>0</v>
      </c>
      <c r="N503" s="31" t="n">
        <f aca="false">L503+M503</f>
        <v>0</v>
      </c>
    </row>
    <row r="504" customFormat="false" ht="15" hidden="false" customHeight="false" outlineLevel="0" collapsed="false">
      <c r="A504" s="8"/>
      <c r="B504" s="8"/>
      <c r="C504" s="17"/>
      <c r="D504" s="17"/>
      <c r="E504" s="27"/>
      <c r="F504" s="8"/>
      <c r="G504" s="22"/>
      <c r="H504" s="20" t="str">
        <f aca="false">IF(N(E504)=0,"",$C$5-D504)</f>
        <v/>
      </c>
      <c r="I504" s="10" t="str">
        <f aca="false">IF(H504="","",INDEX(Inputs!$A$10:$A$16,MATCH(H504,Inputs!$B$10:$B$16,1)))</f>
        <v/>
      </c>
      <c r="J504" s="31" t="n">
        <f aca="false">IF(OR(N(E504)=0,F504="Yes"),0,E504)</f>
        <v>0</v>
      </c>
      <c r="K504" s="32" t="n">
        <f aca="false">IF(I504="",0,INDEX('Provision Matrix'!$E$6:$E$12,MATCH(I504,'Provision Matrix'!$A$6:$A$12,0)))</f>
        <v>0</v>
      </c>
      <c r="L504" s="31" t="n">
        <f aca="false">J504*K504</f>
        <v>0</v>
      </c>
      <c r="M504" s="31" t="n">
        <f aca="false">IF(F504="Yes",N(E504)*N(G504),0)</f>
        <v>0</v>
      </c>
      <c r="N504" s="31" t="n">
        <f aca="false">L504+M504</f>
        <v>0</v>
      </c>
    </row>
    <row r="505" customFormat="false" ht="15" hidden="false" customHeight="false" outlineLevel="0" collapsed="false">
      <c r="A505" s="8"/>
      <c r="B505" s="8"/>
      <c r="C505" s="17"/>
      <c r="D505" s="17"/>
      <c r="E505" s="27"/>
      <c r="F505" s="8"/>
      <c r="G505" s="22"/>
      <c r="H505" s="20" t="str">
        <f aca="false">IF(N(E505)=0,"",$C$5-D505)</f>
        <v/>
      </c>
      <c r="I505" s="10" t="str">
        <f aca="false">IF(H505="","",INDEX(Inputs!$A$10:$A$16,MATCH(H505,Inputs!$B$10:$B$16,1)))</f>
        <v/>
      </c>
      <c r="J505" s="31" t="n">
        <f aca="false">IF(OR(N(E505)=0,F505="Yes"),0,E505)</f>
        <v>0</v>
      </c>
      <c r="K505" s="32" t="n">
        <f aca="false">IF(I505="",0,INDEX('Provision Matrix'!$E$6:$E$12,MATCH(I505,'Provision Matrix'!$A$6:$A$12,0)))</f>
        <v>0</v>
      </c>
      <c r="L505" s="31" t="n">
        <f aca="false">J505*K505</f>
        <v>0</v>
      </c>
      <c r="M505" s="31" t="n">
        <f aca="false">IF(F505="Yes",N(E505)*N(G505),0)</f>
        <v>0</v>
      </c>
      <c r="N505" s="31" t="n">
        <f aca="false">L505+M505</f>
        <v>0</v>
      </c>
    </row>
    <row r="506" customFormat="false" ht="15" hidden="false" customHeight="false" outlineLevel="0" collapsed="false">
      <c r="A506" s="8"/>
      <c r="B506" s="8"/>
      <c r="C506" s="17"/>
      <c r="D506" s="17"/>
      <c r="E506" s="27"/>
      <c r="F506" s="8"/>
      <c r="G506" s="22"/>
      <c r="H506" s="20" t="str">
        <f aca="false">IF(N(E506)=0,"",$C$5-D506)</f>
        <v/>
      </c>
      <c r="I506" s="10" t="str">
        <f aca="false">IF(H506="","",INDEX(Inputs!$A$10:$A$16,MATCH(H506,Inputs!$B$10:$B$16,1)))</f>
        <v/>
      </c>
      <c r="J506" s="31" t="n">
        <f aca="false">IF(OR(N(E506)=0,F506="Yes"),0,E506)</f>
        <v>0</v>
      </c>
      <c r="K506" s="32" t="n">
        <f aca="false">IF(I506="",0,INDEX('Provision Matrix'!$E$6:$E$12,MATCH(I506,'Provision Matrix'!$A$6:$A$12,0)))</f>
        <v>0</v>
      </c>
      <c r="L506" s="31" t="n">
        <f aca="false">J506*K506</f>
        <v>0</v>
      </c>
      <c r="M506" s="31" t="n">
        <f aca="false">IF(F506="Yes",N(E506)*N(G506),0)</f>
        <v>0</v>
      </c>
      <c r="N506" s="31" t="n">
        <f aca="false">L506+M506</f>
        <v>0</v>
      </c>
    </row>
    <row r="507" customFormat="false" ht="15" hidden="false" customHeight="false" outlineLevel="0" collapsed="false">
      <c r="A507" s="8"/>
      <c r="B507" s="8"/>
      <c r="C507" s="17"/>
      <c r="D507" s="17"/>
      <c r="E507" s="27"/>
      <c r="F507" s="8"/>
      <c r="G507" s="22"/>
      <c r="H507" s="20" t="str">
        <f aca="false">IF(N(E507)=0,"",$C$5-D507)</f>
        <v/>
      </c>
      <c r="I507" s="10" t="str">
        <f aca="false">IF(H507="","",INDEX(Inputs!$A$10:$A$16,MATCH(H507,Inputs!$B$10:$B$16,1)))</f>
        <v/>
      </c>
      <c r="J507" s="31" t="n">
        <f aca="false">IF(OR(N(E507)=0,F507="Yes"),0,E507)</f>
        <v>0</v>
      </c>
      <c r="K507" s="32" t="n">
        <f aca="false">IF(I507="",0,INDEX('Provision Matrix'!$E$6:$E$12,MATCH(I507,'Provision Matrix'!$A$6:$A$12,0)))</f>
        <v>0</v>
      </c>
      <c r="L507" s="31" t="n">
        <f aca="false">J507*K507</f>
        <v>0</v>
      </c>
      <c r="M507" s="31" t="n">
        <f aca="false">IF(F507="Yes",N(E507)*N(G507),0)</f>
        <v>0</v>
      </c>
      <c r="N507" s="31" t="n">
        <f aca="false">L507+M507</f>
        <v>0</v>
      </c>
    </row>
    <row r="508" customFormat="false" ht="15" hidden="false" customHeight="false" outlineLevel="0" collapsed="false">
      <c r="A508" s="8"/>
      <c r="B508" s="8"/>
      <c r="C508" s="17"/>
      <c r="D508" s="17"/>
      <c r="E508" s="27"/>
      <c r="F508" s="8"/>
      <c r="G508" s="22"/>
      <c r="H508" s="20" t="str">
        <f aca="false">IF(N(E508)=0,"",$C$5-D508)</f>
        <v/>
      </c>
      <c r="I508" s="10" t="str">
        <f aca="false">IF(H508="","",INDEX(Inputs!$A$10:$A$16,MATCH(H508,Inputs!$B$10:$B$16,1)))</f>
        <v/>
      </c>
      <c r="J508" s="31" t="n">
        <f aca="false">IF(OR(N(E508)=0,F508="Yes"),0,E508)</f>
        <v>0</v>
      </c>
      <c r="K508" s="32" t="n">
        <f aca="false">IF(I508="",0,INDEX('Provision Matrix'!$E$6:$E$12,MATCH(I508,'Provision Matrix'!$A$6:$A$12,0)))</f>
        <v>0</v>
      </c>
      <c r="L508" s="31" t="n">
        <f aca="false">J508*K508</f>
        <v>0</v>
      </c>
      <c r="M508" s="31" t="n">
        <f aca="false">IF(F508="Yes",N(E508)*N(G508),0)</f>
        <v>0</v>
      </c>
      <c r="N508" s="31" t="n">
        <f aca="false">L508+M508</f>
        <v>0</v>
      </c>
    </row>
    <row r="510" customFormat="false" ht="15" hidden="false" customHeight="false" outlineLevel="0" collapsed="false">
      <c r="A510" s="14" t="s">
        <v>86</v>
      </c>
      <c r="E510" s="29" t="n">
        <f aca="false">SUM(E9:E508)</f>
        <v>5760000</v>
      </c>
      <c r="J510" s="29" t="n">
        <f aca="false">SUM(J9:J508)</f>
        <v>5700000</v>
      </c>
      <c r="L510" s="29" t="n">
        <f aca="false">SUM(L9:L508)</f>
        <v>340914.71386086</v>
      </c>
      <c r="M510" s="29" t="n">
        <f aca="false">SUM(M9:M508)</f>
        <v>60000</v>
      </c>
      <c r="N510" s="29" t="n">
        <f aca="false">SUM(N9:N508)</f>
        <v>400914.71386086</v>
      </c>
    </row>
  </sheetData>
  <dataValidations count="1">
    <dataValidation allowBlank="true" error="Pick a value from the list" errorStyle="stop" errorTitle="Invalid entry" operator="between" showDropDown="false" showErrorMessage="false" showInputMessage="false" sqref="F9:F508" type="list">
      <formula1>"Yes,No"</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G1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7" min="2" style="0" width="16"/>
  </cols>
  <sheetData>
    <row r="1" customFormat="false" ht="17.35" hidden="false" customHeight="false" outlineLevel="0" collapsed="false">
      <c r="A1" s="15" t="s">
        <v>132</v>
      </c>
    </row>
    <row r="2" customFormat="false" ht="15" hidden="false" customHeight="false" outlineLevel="0" collapsed="false">
      <c r="A2" s="16" t="s">
        <v>48</v>
      </c>
    </row>
    <row r="5" customFormat="false" ht="43.5" hidden="false" customHeight="true" outlineLevel="0" collapsed="false">
      <c r="A5" s="18" t="s">
        <v>53</v>
      </c>
      <c r="B5" s="18" t="s">
        <v>133</v>
      </c>
      <c r="C5" s="18" t="s">
        <v>134</v>
      </c>
      <c r="D5" s="18" t="s">
        <v>135</v>
      </c>
      <c r="E5" s="18" t="s">
        <v>136</v>
      </c>
      <c r="F5" s="18" t="s">
        <v>137</v>
      </c>
      <c r="G5" s="18" t="s">
        <v>138</v>
      </c>
    </row>
    <row r="6" customFormat="false" ht="15" hidden="false" customHeight="false" outlineLevel="0" collapsed="false">
      <c r="A6" s="11" t="str">
        <f aca="false">Inputs!A10</f>
        <v>Not due</v>
      </c>
      <c r="B6" s="31" t="n">
        <f aca="false">SUMIFS(Ledger!$J$9:$J$508,Ledger!$I$9:$I$508,A6)</f>
        <v>2480000</v>
      </c>
      <c r="C6" s="32" t="n">
        <f aca="false">Historical!K6</f>
        <v>0.00301428571428571</v>
      </c>
      <c r="D6" s="32" t="n">
        <f aca="false">Inputs!$D$24</f>
        <v>0.07</v>
      </c>
      <c r="E6" s="23" t="n">
        <f aca="false">MIN(1,MAX(0,C6*(1+D6)))</f>
        <v>0.00322528571428571</v>
      </c>
      <c r="F6" s="31" t="n">
        <f aca="false">B6*E6</f>
        <v>7998.70857142857</v>
      </c>
      <c r="G6" s="33" t="n">
        <f aca="false">IF($B$13=0,0,B6/$B$13)</f>
        <v>0.435087719298246</v>
      </c>
    </row>
    <row r="7" customFormat="false" ht="15" hidden="false" customHeight="false" outlineLevel="0" collapsed="false">
      <c r="A7" s="11" t="str">
        <f aca="false">Inputs!A11</f>
        <v>1-30 days</v>
      </c>
      <c r="B7" s="31" t="n">
        <f aca="false">SUMIFS(Ledger!$J$9:$J$508,Ledger!$I$9:$I$508,A7)</f>
        <v>1420000</v>
      </c>
      <c r="C7" s="32" t="n">
        <f aca="false">Historical!K7</f>
        <v>0.0120610169491525</v>
      </c>
      <c r="D7" s="32" t="n">
        <f aca="false">Inputs!$D$24</f>
        <v>0.07</v>
      </c>
      <c r="E7" s="23" t="n">
        <f aca="false">MIN(1,MAX(0,C7*(1+D7)))</f>
        <v>0.0129052881355932</v>
      </c>
      <c r="F7" s="31" t="n">
        <f aca="false">B7*E7</f>
        <v>18325.5091525424</v>
      </c>
      <c r="G7" s="33" t="n">
        <f aca="false">IF($B$13=0,0,B7/$B$13)</f>
        <v>0.249122807017544</v>
      </c>
    </row>
    <row r="8" customFormat="false" ht="15" hidden="false" customHeight="false" outlineLevel="0" collapsed="false">
      <c r="A8" s="11" t="str">
        <f aca="false">Inputs!A12</f>
        <v>31-60 days</v>
      </c>
      <c r="B8" s="31" t="n">
        <f aca="false">SUMIFS(Ledger!$J$9:$J$508,Ledger!$I$9:$I$508,A8)</f>
        <v>880000</v>
      </c>
      <c r="C8" s="32" t="n">
        <f aca="false">Historical!K8</f>
        <v>0.0403333333333333</v>
      </c>
      <c r="D8" s="32" t="n">
        <f aca="false">Inputs!$D$24</f>
        <v>0.07</v>
      </c>
      <c r="E8" s="23" t="n">
        <f aca="false">MIN(1,MAX(0,C8*(1+D8)))</f>
        <v>0.0431566666666667</v>
      </c>
      <c r="F8" s="31" t="n">
        <f aca="false">B8*E8</f>
        <v>37977.8666666667</v>
      </c>
      <c r="G8" s="33" t="n">
        <f aca="false">IF($B$13=0,0,B8/$B$13)</f>
        <v>0.154385964912281</v>
      </c>
    </row>
    <row r="9" customFormat="false" ht="15" hidden="false" customHeight="false" outlineLevel="0" collapsed="false">
      <c r="A9" s="11" t="str">
        <f aca="false">Inputs!A13</f>
        <v>61-90 days</v>
      </c>
      <c r="B9" s="31" t="n">
        <f aca="false">SUMIFS(Ledger!$J$9:$J$508,Ledger!$I$9:$I$508,A9)</f>
        <v>150000</v>
      </c>
      <c r="C9" s="32" t="n">
        <f aca="false">Historical!K9</f>
        <v>0.0805925925925926</v>
      </c>
      <c r="D9" s="32" t="n">
        <f aca="false">Inputs!$D$24</f>
        <v>0.07</v>
      </c>
      <c r="E9" s="23" t="n">
        <f aca="false">MIN(1,MAX(0,C9*(1+D9)))</f>
        <v>0.0862340740740741</v>
      </c>
      <c r="F9" s="31" t="n">
        <f aca="false">B9*E9</f>
        <v>12935.1111111111</v>
      </c>
      <c r="G9" s="33" t="n">
        <f aca="false">IF($B$13=0,0,B9/$B$13)</f>
        <v>0.0263157894736842</v>
      </c>
    </row>
    <row r="10" customFormat="false" ht="15" hidden="false" customHeight="false" outlineLevel="0" collapsed="false">
      <c r="A10" s="11" t="str">
        <f aca="false">Inputs!A14</f>
        <v>91-180 days</v>
      </c>
      <c r="B10" s="31" t="n">
        <f aca="false">SUMIFS(Ledger!$J$9:$J$508,Ledger!$I$9:$I$508,A10)</f>
        <v>480000</v>
      </c>
      <c r="C10" s="32" t="n">
        <f aca="false">Historical!K10</f>
        <v>0.181398058252427</v>
      </c>
      <c r="D10" s="32" t="n">
        <f aca="false">Inputs!$D$24</f>
        <v>0.07</v>
      </c>
      <c r="E10" s="23" t="n">
        <f aca="false">MIN(1,MAX(0,C10*(1+D10)))</f>
        <v>0.194095922330097</v>
      </c>
      <c r="F10" s="31" t="n">
        <f aca="false">B10*E10</f>
        <v>93166.0427184466</v>
      </c>
      <c r="G10" s="33" t="n">
        <f aca="false">IF($B$13=0,0,B10/$B$13)</f>
        <v>0.0842105263157895</v>
      </c>
    </row>
    <row r="11" customFormat="false" ht="15" hidden="false" customHeight="false" outlineLevel="0" collapsed="false">
      <c r="A11" s="11" t="str">
        <f aca="false">Inputs!A15</f>
        <v>181-365 days</v>
      </c>
      <c r="B11" s="31" t="n">
        <f aca="false">SUMIFS(Ledger!$J$9:$J$508,Ledger!$I$9:$I$508,A11)</f>
        <v>170000</v>
      </c>
      <c r="C11" s="32" t="n">
        <f aca="false">Historical!K11</f>
        <v>0.402985074626866</v>
      </c>
      <c r="D11" s="32" t="n">
        <f aca="false">Inputs!$D$24</f>
        <v>0.07</v>
      </c>
      <c r="E11" s="23" t="n">
        <f aca="false">MIN(1,MAX(0,C11*(1+D11)))</f>
        <v>0.431194029850746</v>
      </c>
      <c r="F11" s="31" t="n">
        <f aca="false">B11*E11</f>
        <v>73302.9850746269</v>
      </c>
      <c r="G11" s="33" t="n">
        <f aca="false">IF($B$13=0,0,B11/$B$13)</f>
        <v>0.0298245614035088</v>
      </c>
    </row>
    <row r="12" customFormat="false" ht="15" hidden="false" customHeight="false" outlineLevel="0" collapsed="false">
      <c r="A12" s="11" t="str">
        <f aca="false">Inputs!A16</f>
        <v>Over 365 days</v>
      </c>
      <c r="B12" s="31" t="n">
        <f aca="false">SUMIFS(Ledger!$J$9:$J$508,Ledger!$I$9:$I$508,A12)</f>
        <v>120000</v>
      </c>
      <c r="C12" s="32" t="n">
        <f aca="false">Historical!K12</f>
        <v>0.757075471698113</v>
      </c>
      <c r="D12" s="32" t="n">
        <f aca="false">Inputs!$D$24</f>
        <v>0.07</v>
      </c>
      <c r="E12" s="23" t="n">
        <f aca="false">MIN(1,MAX(0,C12*(1+D12)))</f>
        <v>0.810070754716981</v>
      </c>
      <c r="F12" s="31" t="n">
        <f aca="false">B12*E12</f>
        <v>97208.4905660377</v>
      </c>
      <c r="G12" s="33" t="n">
        <f aca="false">IF($B$13=0,0,B12/$B$13)</f>
        <v>0.0210526315789474</v>
      </c>
    </row>
    <row r="13" customFormat="false" ht="15" hidden="false" customHeight="false" outlineLevel="0" collapsed="false">
      <c r="A13" s="24" t="s">
        <v>139</v>
      </c>
      <c r="B13" s="29" t="n">
        <f aca="false">SUM(B6:B12)</f>
        <v>5700000</v>
      </c>
      <c r="E13" s="26" t="n">
        <f aca="false">IF(B13=0,0,F13/B13)</f>
        <v>0.0598095989229579</v>
      </c>
      <c r="F13" s="29" t="n">
        <f aca="false">SUM(F6:F12)</f>
        <v>340914.71386086</v>
      </c>
    </row>
    <row r="14" customFormat="false" ht="15" hidden="false" customHeight="false" outlineLevel="0" collapsed="false">
      <c r="A14" s="10" t="s">
        <v>140</v>
      </c>
      <c r="B14" s="31" t="n">
        <f aca="false">SUMIFS(Ledger!E9:E508,Ledger!F9:F508,"Yes")</f>
        <v>60000</v>
      </c>
      <c r="E14" s="23" t="n">
        <f aca="false">IF(B14=0,0,F14/B14)</f>
        <v>1</v>
      </c>
      <c r="F14" s="34" t="n">
        <f aca="false">Ledger!M510</f>
        <v>60000</v>
      </c>
    </row>
    <row r="15" customFormat="false" ht="15" hidden="false" customHeight="false" outlineLevel="0" collapsed="false">
      <c r="A15" s="24" t="s">
        <v>141</v>
      </c>
      <c r="B15" s="29" t="n">
        <f aca="false">B13+B14</f>
        <v>5760000</v>
      </c>
      <c r="E15" s="26" t="n">
        <f aca="false">IF(B15=0,0,F15/B15)</f>
        <v>0.0696032489341771</v>
      </c>
      <c r="F15" s="29" t="n">
        <f aca="false">F13+F14</f>
        <v>400914.71386086</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2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64"/>
    <col collapsed="false" customWidth="true" hidden="false" outlineLevel="0" max="2" min="2" style="0" width="36"/>
    <col collapsed="false" customWidth="true" hidden="false" outlineLevel="0" max="3" min="3" style="0" width="16"/>
  </cols>
  <sheetData>
    <row r="1" customFormat="false" ht="17.35" hidden="false" customHeight="false" outlineLevel="0" collapsed="false">
      <c r="A1" s="15" t="s">
        <v>142</v>
      </c>
    </row>
    <row r="2" customFormat="false" ht="15" hidden="false" customHeight="false" outlineLevel="0" collapsed="false">
      <c r="A2" s="16" t="s">
        <v>48</v>
      </c>
    </row>
    <row r="5" customFormat="false" ht="15" hidden="false" customHeight="false" outlineLevel="0" collapsed="false">
      <c r="A5" s="9" t="s">
        <v>143</v>
      </c>
      <c r="C5" s="27" t="n">
        <v>410000</v>
      </c>
    </row>
    <row r="6" customFormat="false" ht="15" hidden="false" customHeight="false" outlineLevel="0" collapsed="false">
      <c r="A6" s="9" t="s">
        <v>144</v>
      </c>
      <c r="C6" s="27" t="n">
        <v>85000</v>
      </c>
    </row>
    <row r="7" customFormat="false" ht="15" hidden="false" customHeight="false" outlineLevel="0" collapsed="false">
      <c r="A7" s="9" t="s">
        <v>145</v>
      </c>
      <c r="C7" s="31" t="n">
        <f aca="false">C5-C6</f>
        <v>325000</v>
      </c>
    </row>
    <row r="8" customFormat="false" ht="15" hidden="false" customHeight="false" outlineLevel="0" collapsed="false">
      <c r="A8" s="9" t="s">
        <v>146</v>
      </c>
      <c r="C8" s="34" t="n">
        <f aca="false">'Provision Matrix'!F15</f>
        <v>400914.71386086</v>
      </c>
    </row>
    <row r="9" customFormat="false" ht="15" hidden="false" customHeight="false" outlineLevel="0" collapsed="false">
      <c r="A9" s="14" t="s">
        <v>147</v>
      </c>
      <c r="C9" s="29" t="n">
        <f aca="false">C8-C7</f>
        <v>75914.71386086</v>
      </c>
    </row>
    <row r="11" customFormat="false" ht="15" hidden="false" customHeight="false" outlineLevel="0" collapsed="false">
      <c r="A11" s="4" t="s">
        <v>148</v>
      </c>
    </row>
    <row r="12" customFormat="false" ht="30" hidden="false" customHeight="true" outlineLevel="0" collapsed="false">
      <c r="A12" s="18" t="s">
        <v>149</v>
      </c>
      <c r="B12" s="18" t="s">
        <v>150</v>
      </c>
      <c r="C12" s="18" t="s">
        <v>151</v>
      </c>
    </row>
    <row r="13" customFormat="false" ht="15" hidden="false" customHeight="false" outlineLevel="0" collapsed="false">
      <c r="A13" s="10" t="str">
        <f aca="false">IF(C9&gt;=0,"Impairment loss on trade receivables (P&amp;L)","Loss allowance (Balance Sheet)")</f>
        <v>Impairment loss on trade receivables (P&amp;L)</v>
      </c>
      <c r="B13" s="10" t="str">
        <f aca="false">IF(C9&gt;=0,"Loss allowance (Balance Sheet)","Reversal of impairment loss (P&amp;L)")</f>
        <v>Loss allowance (Balance Sheet)</v>
      </c>
      <c r="C13" s="31" t="n">
        <f aca="false">ABS(C9)</f>
        <v>75914.71386086</v>
      </c>
    </row>
    <row r="16" customFormat="false" ht="15" hidden="false" customHeight="false" outlineLevel="0" collapsed="false">
      <c r="A16" s="4" t="s">
        <v>152</v>
      </c>
    </row>
    <row r="17" customFormat="false" ht="15" hidden="false" customHeight="false" outlineLevel="0" collapsed="false">
      <c r="A17" s="10" t="s">
        <v>153</v>
      </c>
      <c r="C17" s="35" t="str">
        <f aca="false">IF(ABS(Inputs!B24-1)&lt;0.0001,"OK","CHECK")</f>
        <v>OK</v>
      </c>
    </row>
    <row r="18" customFormat="false" ht="15" hidden="false" customHeight="false" outlineLevel="0" collapsed="false">
      <c r="A18" s="10" t="s">
        <v>154</v>
      </c>
      <c r="C18" s="35" t="str">
        <f aca="false">IF(ABS(Ledger!E510-'Provision Matrix'!B15)&lt;0.5,"OK","CHECK")</f>
        <v>OK</v>
      </c>
    </row>
    <row r="19" customFormat="false" ht="15" hidden="false" customHeight="false" outlineLevel="0" collapsed="false">
      <c r="A19" s="10" t="s">
        <v>155</v>
      </c>
      <c r="C19" s="35" t="str">
        <f aca="false">IF(ABS(Ledger!N510-'Provision Matrix'!F15)&lt;0.5,"OK","CHECK")</f>
        <v>OK</v>
      </c>
    </row>
    <row r="20" customFormat="false" ht="15" hidden="false" customHeight="false" outlineLevel="0" collapsed="false">
      <c r="A20" s="10" t="s">
        <v>156</v>
      </c>
      <c r="C20" s="35" t="str">
        <f aca="false">IF(AND(MIN('Provision Matrix'!E6:E12)&gt;=0,MAX('Provision Matrix'!E6:E12)&lt;=1),"OK","CHECK")</f>
        <v>OK</v>
      </c>
    </row>
    <row r="21" customFormat="false" ht="15" hidden="false" customHeight="false" outlineLevel="0" collapsed="false">
      <c r="A21" s="10" t="s">
        <v>157</v>
      </c>
      <c r="C21" s="35" t="str">
        <f aca="false">IF(SUMPRODUCT(--(Inputs!B11:B16&lt;=Inputs!B10:B15))=0,"OK","CHECK")</f>
        <v>OK</v>
      </c>
    </row>
    <row r="22" customFormat="false" ht="15" hidden="false" customHeight="false" outlineLevel="0" collapsed="false">
      <c r="A22" s="10" t="s">
        <v>158</v>
      </c>
      <c r="C22" s="35" t="str">
        <f aca="false">IF(COUNTIFS(Ledger!F9:F508,"Yes",Ledger!G9:G508,"&gt;1")+COUNTIFS(Ledger!F9:F508,"Yes",Ledger!G9:G508,"")=0,"OK","CHECK")</f>
        <v>OK</v>
      </c>
    </row>
  </sheetData>
  <conditionalFormatting sqref="C17:C22">
    <cfRule type="cellIs" priority="2" operator="equal" aboveAverage="0" equalAverage="0" bottom="0" percent="0" rank="0" text="" dxfId="0">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2026-10-25T20:15:08Z</dcterms:created>
  <dc:creator>sachinnagpal.in</dc:creator>
  <dc:description/>
  <dc:language>en-US</dc:language>
  <cp:lastModifiedBy/>
  <dcterms:modified xsi:type="dcterms:W3CDTF">2026-10-25T20:15:08Z</dcterms:modified>
  <cp:revision>0</cp:revision>
  <dc:subject/>
  <dc:title>E-Ind-AS-109-ECL-Provision-Matrix.xlsx</dc:title>
</cp:coreProperties>
</file>

<file path=docProps/custom.xml><?xml version="1.0" encoding="utf-8"?>
<Properties xmlns="http://schemas.openxmlformats.org/officeDocument/2006/custom-properties" xmlns:vt="http://schemas.openxmlformats.org/officeDocument/2006/docPropsVTypes"/>
</file>